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703" activeTab="2"/>
  </bookViews>
  <sheets>
    <sheet name="Part-I" sheetId="1" r:id="rId1"/>
    <sheet name="Part-II" sheetId="2" r:id="rId2"/>
    <sheet name="Part-III" sheetId="3" r:id="rId3"/>
    <sheet name="Part-IV" sheetId="4" r:id="rId4"/>
    <sheet name="Part-V-A" sheetId="5" r:id="rId5"/>
    <sheet name="Part-V-B" sheetId="6" r:id="rId6"/>
  </sheets>
  <definedNames>
    <definedName name="_xlnm.Print_Area" localSheetId="0">'Part-I'!$A$1:$W$27</definedName>
    <definedName name="_xlnm.Print_Area" localSheetId="1">'Part-II'!$A$1:$Q$37</definedName>
    <definedName name="_xlnm.Print_Area" localSheetId="2">'Part-III'!$A$1:$BJ$30</definedName>
    <definedName name="_xlnm.Print_Area" localSheetId="4">'Part-V-A'!$A$1:$V$29</definedName>
    <definedName name="_xlnm.Print_Area" localSheetId="5">'Part-V-B'!$A$1:$AA$29</definedName>
    <definedName name="_xlnm.Print_Titles" localSheetId="1">'Part-II'!$9:$9</definedName>
    <definedName name="_xlnm.Print_Titles" localSheetId="2">'Part-III'!$10:$10</definedName>
  </definedNames>
  <calcPr fullCalcOnLoad="1"/>
</workbook>
</file>

<file path=xl/comments2.xml><?xml version="1.0" encoding="utf-8"?>
<comments xmlns="http://schemas.openxmlformats.org/spreadsheetml/2006/main">
  <authors>
    <author>N.R.E.G.S.4</author>
  </authors>
  <commentList>
    <comment ref="O28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For the month of July, 08</t>
        </r>
      </text>
    </comment>
    <comment ref="P28" authorId="0">
      <text>
        <r>
          <rPr>
            <b/>
            <sz val="10"/>
            <rFont val="Tahoma"/>
            <family val="2"/>
          </rPr>
          <t>N.R.E.G.S.4:</t>
        </r>
        <r>
          <rPr>
            <sz val="10"/>
            <rFont val="Tahoma"/>
            <family val="2"/>
          </rPr>
          <t xml:space="preserve">
For the month of June, 08</t>
        </r>
      </text>
    </comment>
    <comment ref="L27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July 08</t>
        </r>
      </text>
    </comment>
  </commentList>
</comments>
</file>

<file path=xl/sharedStrings.xml><?xml version="1.0" encoding="utf-8"?>
<sst xmlns="http://schemas.openxmlformats.org/spreadsheetml/2006/main" count="378" uniqueCount="126">
  <si>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</si>
  <si>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</si>
  <si>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</si>
  <si>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</si>
  <si>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</si>
  <si>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</si>
  <si>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</si>
  <si>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</si>
  <si>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</si>
  <si>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</si>
  <si>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</si>
  <si>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</si>
  <si>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</si>
  <si>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</si>
  <si>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</si>
  <si>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</si>
  <si>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</si>
  <si>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</si>
  <si>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</si>
  <si>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</si>
  <si>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</si>
  <si>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MPR- Part-I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</si>
  <si>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</si>
  <si>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</si>
  <si>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</si>
  <si>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</si>
  <si>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</si>
  <si>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</si>
  <si>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</si>
  <si>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</si>
  <si>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</si>
  <si>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</si>
  <si>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</si>
  <si>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</si>
  <si>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</si>
  <si>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</si>
  <si>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</si>
  <si>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National Rural Employment Gurantee Act (N.R.E.G.A.)</t>
  </si>
  <si>
    <t>MONTHLY PROGRESS REPORT</t>
  </si>
  <si>
    <t>Jalpaiguri District</t>
  </si>
  <si>
    <t>(Rs. in lakh)</t>
  </si>
  <si>
    <t>Name of the Block</t>
  </si>
  <si>
    <t>No. of Household</t>
  </si>
  <si>
    <t>Actual O.B. as on 01.04.08</t>
  </si>
  <si>
    <t>Released last year but received during the current year</t>
  </si>
  <si>
    <t>Release During the Current Year by the Govt. to Z.P.</t>
  </si>
  <si>
    <t>Misc. Receipt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</si>
  <si>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</si>
  <si>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t xml:space="preserve">Cummulative Expenditure </t>
  </si>
  <si>
    <t>Central</t>
  </si>
  <si>
    <t>State</t>
  </si>
  <si>
    <t>On unskilled wage</t>
  </si>
  <si>
    <t>On semi-skilled and skilled wage</t>
  </si>
  <si>
    <t>On material</t>
  </si>
  <si>
    <t>Line Deptt.</t>
  </si>
  <si>
    <t>Zilla Parishad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</si>
  <si>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</si>
  <si>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</si>
  <si>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</si>
  <si>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</si>
  <si>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</si>
  <si>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r>
      <t xml:space="preserve">Total             </t>
    </r>
    <r>
      <rPr>
        <b/>
        <sz val="8"/>
        <rFont val="CG Omega"/>
        <family val="2"/>
      </rPr>
      <t xml:space="preserve">  (9+10+11+12)</t>
    </r>
  </si>
  <si>
    <t>Part-II</t>
  </si>
  <si>
    <t>National Rural Employment Gurantee Act (NREGA)</t>
  </si>
  <si>
    <t xml:space="preserve">Water Conservation and water harvesting </t>
  </si>
  <si>
    <t>Draught Proofing</t>
  </si>
  <si>
    <t>Micro Irrigation Works</t>
  </si>
  <si>
    <t>Provision of irrigation facility to land owned by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</si>
  <si>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</si>
  <si>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</si>
  <si>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</si>
  <si>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</si>
  <si>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</si>
  <si>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r>
      <t>Total (</t>
    </r>
    <r>
      <rPr>
        <b/>
        <i/>
        <sz val="9"/>
        <rFont val="Trebuchet MS"/>
        <family val="2"/>
      </rPr>
      <t>Unit in nos. &amp; Exp. be reported in this row)</t>
    </r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</si>
  <si>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</si>
  <si>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</si>
  <si>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</si>
  <si>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</si>
  <si>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</si>
  <si>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</si>
  <si>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</si>
  <si>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</si>
  <si>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</si>
  <si>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</si>
  <si>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</si>
  <si>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</si>
  <si>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</si>
  <si>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</si>
  <si>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</si>
  <si>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</si>
  <si>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National Rural Employment Guarantee Act (NREGA)</t>
  </si>
  <si>
    <t>Sl. No</t>
  </si>
  <si>
    <t>Name of the BLOCK / GP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</si>
  <si>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</si>
  <si>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</si>
  <si>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</si>
  <si>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</si>
  <si>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</si>
  <si>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</si>
  <si>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</si>
  <si>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</si>
  <si>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</si>
  <si>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</si>
  <si>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</si>
  <si>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</si>
  <si>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</si>
  <si>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</si>
  <si>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</si>
  <si>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</si>
  <si>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</si>
  <si>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</si>
  <si>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</si>
  <si>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</si>
  <si>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</si>
  <si>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</si>
  <si>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Difference</t>
  </si>
  <si>
    <t>Job Card as on 15-06-08</t>
  </si>
  <si>
    <t>Application Register</t>
  </si>
  <si>
    <t>Employment Generation Report for the month of July' 2008</t>
  </si>
  <si>
    <t>Financial Performance Under NREGA During the year 2008-09 Up to the Month of July' 08</t>
  </si>
  <si>
    <t>Physical Performance Under NREGA During the year 2008-09 Up to the Month of July' 08</t>
  </si>
  <si>
    <t>Transparency Report Under NREGA During the year 2008-09 Up to the Month of July' 08</t>
  </si>
  <si>
    <t>FORMAT FOR MONTHLY PROGRESS REPORT - V-A (Capacity Building - Personnel Report for the month of July' 2008)</t>
  </si>
  <si>
    <t>FORMAT FOR MONTHLY PROGRESS REPORT - V-B (Capacity Building - Training Report for the month of July' 2008)</t>
  </si>
  <si>
    <t>2</t>
  </si>
  <si>
    <t>0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</si>
</sst>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0"/>
    <numFmt numFmtId="171" formatCode="0.0000"/>
    <numFmt numFmtId="172" formatCode="0.000"/>
    <numFmt numFmtId="173" formatCode="0.0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E+00"/>
    <numFmt numFmtId="184" formatCode="0E+00"/>
    <numFmt numFmtId="185" formatCode="0.000E+00"/>
    <numFmt numFmtId="186" formatCode="0.0000E+00"/>
    <numFmt numFmtId="187" formatCode="0.00000E+00"/>
    <numFmt numFmtId="188" formatCode="0.000000E+00"/>
    <numFmt numFmtId="189" formatCode="0.0000000E+00"/>
    <numFmt numFmtId="190" formatCode="0.00000000E+00"/>
    <numFmt numFmtId="191" formatCode="0.0%"/>
    <numFmt numFmtId="192" formatCode="0.00_);\(0.00\)"/>
    <numFmt numFmtId="193" formatCode="0.0_);\(0.0\)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* #,##0_-;\-* #,##0_-;_-* &quot;-&quot;_-;_-@_-"/>
    <numFmt numFmtId="200" formatCode="_-&quot;£&quot;* #,##0.00_-;\-&quot;£&quot;* #,##0.00_-;_-&quot;£&quot;* &quot;-&quot;??_-;_-@_-"/>
    <numFmt numFmtId="201" formatCode="_-* #,##0.00_-;\-* #,##0.00_-;_-* &quot;-&quot;??_-;_-@_-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u val="single"/>
      <sz val="14"/>
      <color indexed="8"/>
      <name val="Bookman Old Style"/>
      <family val="1"/>
    </font>
    <font>
      <b/>
      <sz val="11"/>
      <color indexed="12"/>
      <name val="Palatino Linotype"/>
      <family val="1"/>
    </font>
    <font>
      <b/>
      <sz val="11"/>
      <color indexed="8"/>
      <name val="Arial Narrow"/>
      <family val="2"/>
    </font>
    <font>
      <b/>
      <sz val="11"/>
      <color indexed="8"/>
      <name val="Palatino Linotype"/>
      <family val="1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i/>
      <sz val="14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i/>
      <u val="single"/>
      <sz val="10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sz val="10"/>
      <name val="CG Omega"/>
      <family val="2"/>
    </font>
    <font>
      <b/>
      <sz val="11"/>
      <color indexed="12"/>
      <name val="CG Omega"/>
      <family val="2"/>
    </font>
    <font>
      <sz val="10"/>
      <color indexed="12"/>
      <name val="CG Omega"/>
      <family val="2"/>
    </font>
    <font>
      <b/>
      <sz val="10"/>
      <name val="Tahoma"/>
      <family val="2"/>
    </font>
    <font>
      <sz val="10"/>
      <name val="Tahoma"/>
      <family val="2"/>
    </font>
    <font>
      <b/>
      <sz val="20"/>
      <name val="Copperplate Gothic Light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i/>
      <sz val="12"/>
      <name val="Book Antiqua"/>
      <family val="1"/>
    </font>
    <font>
      <b/>
      <sz val="9"/>
      <name val="Trebuchet MS"/>
      <family val="2"/>
    </font>
    <font>
      <b/>
      <sz val="10"/>
      <name val="Trebuchet MS"/>
      <family val="2"/>
    </font>
    <font>
      <b/>
      <i/>
      <sz val="9"/>
      <name val="Trebuchet MS"/>
      <family val="2"/>
    </font>
    <font>
      <sz val="9"/>
      <name val="Trebuchet MS"/>
      <family val="2"/>
    </font>
    <font>
      <sz val="9"/>
      <name val="CG Omega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name val="CG Omega"/>
      <family val="2"/>
    </font>
    <font>
      <b/>
      <sz val="12"/>
      <color indexed="12"/>
      <name val="Trebuchet MS"/>
      <family val="2"/>
    </font>
    <font>
      <sz val="12"/>
      <color indexed="12"/>
      <name val="Trebuchet MS"/>
      <family val="2"/>
    </font>
    <font>
      <sz val="12"/>
      <color indexed="12"/>
      <name val="Book Antiqua"/>
      <family val="1"/>
    </font>
    <font>
      <b/>
      <sz val="12"/>
      <color indexed="12"/>
      <name val="Book Antiqua"/>
      <family val="1"/>
    </font>
    <font>
      <b/>
      <sz val="11"/>
      <name val="Trebuchet MS"/>
      <family val="2"/>
    </font>
    <font>
      <sz val="11"/>
      <name val="Book Antiqua"/>
      <family val="1"/>
    </font>
    <font>
      <sz val="12"/>
      <name val="Trebuchet MS"/>
      <family val="2"/>
    </font>
    <font>
      <sz val="8"/>
      <name val="Calibri"/>
      <family val="2"/>
    </font>
    <font>
      <sz val="11"/>
      <color indexed="12"/>
      <name val="Palatino Linotype"/>
      <family val="1"/>
    </font>
    <font>
      <sz val="11"/>
      <color indexed="12"/>
      <name val="Arial Narrow"/>
      <family val="2"/>
    </font>
    <font>
      <sz val="10"/>
      <color indexed="8"/>
      <name val="CG Omega"/>
      <family val="2"/>
    </font>
    <font>
      <b/>
      <sz val="12"/>
      <name val="Trebuchet MS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2"/>
      <name val="Trebuchet MS"/>
      <family val="2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b/>
      <i/>
      <u val="single"/>
      <sz val="9"/>
      <name val="CG Omega"/>
      <family val="2"/>
    </font>
    <font>
      <sz val="26"/>
      <name val="Baskerville Old Face"/>
      <family val="1"/>
    </font>
    <font>
      <b/>
      <u val="single"/>
      <sz val="12"/>
      <color indexed="8"/>
      <name val="Arial Narrow"/>
      <family val="2"/>
    </font>
    <font>
      <sz val="18"/>
      <name val="Cooper BlkItHd BT"/>
      <family val="1"/>
    </font>
    <font>
      <b/>
      <i/>
      <u val="single"/>
      <sz val="10"/>
      <name val="Trebuchet MS"/>
      <family val="2"/>
    </font>
    <font>
      <b/>
      <sz val="11"/>
      <color indexed="12"/>
      <name val="Trebuchet MS"/>
      <family val="2"/>
    </font>
    <font>
      <b/>
      <sz val="12"/>
      <color indexed="8"/>
      <name val="Trebuchet MS"/>
      <family val="2"/>
    </font>
    <font>
      <b/>
      <u val="single"/>
      <sz val="12"/>
      <color indexed="8"/>
      <name val="Calibri"/>
      <family val="2"/>
    </font>
    <font>
      <sz val="16"/>
      <name val="Blippo Blk BT"/>
      <family val="5"/>
    </font>
    <font>
      <sz val="11"/>
      <color indexed="12"/>
      <name val="Calibri"/>
      <family val="2"/>
    </font>
    <font>
      <sz val="10"/>
      <color indexed="12"/>
      <name val="Book Antiqua"/>
      <family val="1"/>
    </font>
    <font>
      <b/>
      <sz val="10"/>
      <color indexed="12"/>
      <name val="Trebuchet MS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darkUp">
        <bgColor indexed="41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32" borderId="7" applyNumberFormat="0" applyFont="0" applyAlignment="0" applyProtection="0"/>
    <xf numFmtId="0" fontId="114" fillId="27" borderId="8" applyNumberFormat="0" applyAlignment="0" applyProtection="0"/>
    <xf numFmtId="9" fontId="1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28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9" fillId="0" borderId="0" xfId="57" applyFont="1" applyAlignment="1">
      <alignment/>
      <protection/>
    </xf>
    <xf numFmtId="0" fontId="10" fillId="0" borderId="0" xfId="57" applyFont="1">
      <alignment/>
      <protection/>
    </xf>
    <xf numFmtId="0" fontId="12" fillId="0" borderId="0" xfId="57" applyFont="1">
      <alignment/>
      <protection/>
    </xf>
    <xf numFmtId="0" fontId="14" fillId="0" borderId="0" xfId="57" applyFont="1" applyAlignment="1">
      <alignment horizontal="center"/>
      <protection/>
    </xf>
    <xf numFmtId="0" fontId="16" fillId="0" borderId="0" xfId="57" applyFont="1" applyAlignment="1">
      <alignment horizontal="center"/>
      <protection/>
    </xf>
    <xf numFmtId="170" fontId="16" fillId="0" borderId="0" xfId="57" applyNumberFormat="1" applyFont="1" applyAlignment="1">
      <alignment horizontal="center"/>
      <protection/>
    </xf>
    <xf numFmtId="0" fontId="18" fillId="0" borderId="0" xfId="57" applyFont="1">
      <alignment/>
      <protection/>
    </xf>
    <xf numFmtId="0" fontId="19" fillId="0" borderId="0" xfId="57" applyFont="1">
      <alignment/>
      <protection/>
    </xf>
    <xf numFmtId="0" fontId="20" fillId="0" borderId="0" xfId="57" applyFont="1">
      <alignment/>
      <protection/>
    </xf>
    <xf numFmtId="0" fontId="20" fillId="0" borderId="0" xfId="57" applyFont="1" applyAlignment="1">
      <alignment horizontal="center"/>
      <protection/>
    </xf>
    <xf numFmtId="170" fontId="20" fillId="0" borderId="0" xfId="57" applyNumberFormat="1" applyFont="1">
      <alignment/>
      <protection/>
    </xf>
    <xf numFmtId="0" fontId="21" fillId="0" borderId="0" xfId="57" applyFont="1" applyAlignment="1">
      <alignment horizontal="right"/>
      <protection/>
    </xf>
    <xf numFmtId="0" fontId="22" fillId="0" borderId="10" xfId="57" applyFont="1" applyFill="1" applyBorder="1" applyAlignment="1">
      <alignment horizontal="center" vertical="center" wrapText="1"/>
      <protection/>
    </xf>
    <xf numFmtId="0" fontId="22" fillId="0" borderId="0" xfId="57" applyFont="1" applyAlignment="1">
      <alignment horizontal="center" vertical="center" wrapText="1"/>
      <protection/>
    </xf>
    <xf numFmtId="0" fontId="22" fillId="0" borderId="10" xfId="57" applyFont="1" applyBorder="1" applyAlignment="1">
      <alignment horizontal="center" vertical="center" wrapText="1"/>
      <protection/>
    </xf>
    <xf numFmtId="0" fontId="26" fillId="0" borderId="10" xfId="57" applyFont="1" applyBorder="1" applyAlignment="1">
      <alignment horizontal="center" vertical="center" wrapText="1"/>
      <protection/>
    </xf>
    <xf numFmtId="0" fontId="19" fillId="0" borderId="10" xfId="57" applyFont="1" applyBorder="1">
      <alignment/>
      <protection/>
    </xf>
    <xf numFmtId="0" fontId="28" fillId="0" borderId="10" xfId="57" applyFont="1" applyBorder="1" applyAlignment="1">
      <alignment horizontal="center" vertical="center"/>
      <protection/>
    </xf>
    <xf numFmtId="0" fontId="28" fillId="0" borderId="10" xfId="57" applyFont="1" applyBorder="1" applyAlignment="1">
      <alignment horizontal="left" vertical="center"/>
      <protection/>
    </xf>
    <xf numFmtId="0" fontId="29" fillId="33" borderId="10" xfId="57" applyFont="1" applyFill="1" applyBorder="1" applyAlignment="1">
      <alignment horizontal="right" wrapText="1"/>
      <protection/>
    </xf>
    <xf numFmtId="2" fontId="29" fillId="33" borderId="10" xfId="57" applyNumberFormat="1" applyFont="1" applyFill="1" applyBorder="1" applyAlignment="1">
      <alignment horizontal="right" wrapText="1"/>
      <protection/>
    </xf>
    <xf numFmtId="170" fontId="29" fillId="0" borderId="10" xfId="57" applyNumberFormat="1" applyFont="1" applyBorder="1" applyAlignment="1">
      <alignment horizontal="right" wrapText="1"/>
      <protection/>
    </xf>
    <xf numFmtId="0" fontId="29" fillId="0" borderId="10" xfId="57" applyFont="1" applyBorder="1">
      <alignment/>
      <protection/>
    </xf>
    <xf numFmtId="0" fontId="29" fillId="0" borderId="0" xfId="57" applyFont="1">
      <alignment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28" fillId="0" borderId="10" xfId="57" applyFont="1" applyFill="1" applyBorder="1" applyAlignment="1">
      <alignment horizontal="left" vertical="center"/>
      <protection/>
    </xf>
    <xf numFmtId="0" fontId="29" fillId="0" borderId="10" xfId="57" applyFont="1" applyFill="1" applyBorder="1" applyAlignment="1">
      <alignment horizontal="right" wrapText="1"/>
      <protection/>
    </xf>
    <xf numFmtId="2" fontId="29" fillId="0" borderId="10" xfId="57" applyNumberFormat="1" applyFont="1" applyFill="1" applyBorder="1" applyAlignment="1">
      <alignment horizontal="right" wrapText="1"/>
      <protection/>
    </xf>
    <xf numFmtId="170" fontId="29" fillId="0" borderId="10" xfId="57" applyNumberFormat="1" applyFont="1" applyFill="1" applyBorder="1" applyAlignment="1">
      <alignment horizontal="right" wrapText="1"/>
      <protection/>
    </xf>
    <xf numFmtId="0" fontId="18" fillId="34" borderId="10" xfId="57" applyFont="1" applyFill="1" applyBorder="1">
      <alignment/>
      <protection/>
    </xf>
    <xf numFmtId="0" fontId="18" fillId="34" borderId="10" xfId="57" applyFont="1" applyFill="1" applyBorder="1" applyAlignment="1">
      <alignment horizontal="center" wrapText="1"/>
      <protection/>
    </xf>
    <xf numFmtId="0" fontId="18" fillId="34" borderId="10" xfId="57" applyFont="1" applyFill="1" applyBorder="1" applyAlignment="1">
      <alignment horizontal="right" wrapText="1"/>
      <protection/>
    </xf>
    <xf numFmtId="2" fontId="18" fillId="34" borderId="10" xfId="57" applyNumberFormat="1" applyFont="1" applyFill="1" applyBorder="1" applyAlignment="1">
      <alignment horizontal="right" wrapText="1"/>
      <protection/>
    </xf>
    <xf numFmtId="170" fontId="18" fillId="34" borderId="10" xfId="57" applyNumberFormat="1" applyFont="1" applyFill="1" applyBorder="1" applyAlignment="1">
      <alignment horizontal="right" wrapText="1"/>
      <protection/>
    </xf>
    <xf numFmtId="170" fontId="27" fillId="34" borderId="10" xfId="57" applyNumberFormat="1" applyFont="1" applyFill="1" applyBorder="1" applyAlignment="1">
      <alignment horizontal="right" wrapText="1"/>
      <protection/>
    </xf>
    <xf numFmtId="171" fontId="18" fillId="34" borderId="10" xfId="57" applyNumberFormat="1" applyFont="1" applyFill="1" applyBorder="1" applyAlignment="1">
      <alignment horizontal="right" wrapText="1"/>
      <protection/>
    </xf>
    <xf numFmtId="0" fontId="20" fillId="0" borderId="10" xfId="57" applyFont="1" applyBorder="1">
      <alignment/>
      <protection/>
    </xf>
    <xf numFmtId="0" fontId="18" fillId="0" borderId="10" xfId="57" applyFont="1" applyBorder="1">
      <alignment/>
      <protection/>
    </xf>
    <xf numFmtId="2" fontId="19" fillId="0" borderId="10" xfId="57" applyNumberFormat="1" applyFont="1" applyBorder="1">
      <alignment/>
      <protection/>
    </xf>
    <xf numFmtId="0" fontId="19" fillId="0" borderId="10" xfId="57" applyFont="1" applyBorder="1" applyAlignment="1">
      <alignment horizontal="center"/>
      <protection/>
    </xf>
    <xf numFmtId="0" fontId="19" fillId="0" borderId="10" xfId="57" applyFont="1" applyBorder="1" applyAlignment="1">
      <alignment horizontal="right" wrapText="1"/>
      <protection/>
    </xf>
    <xf numFmtId="170" fontId="19" fillId="0" borderId="10" xfId="57" applyNumberFormat="1" applyFont="1" applyBorder="1" applyAlignment="1">
      <alignment horizontal="right" wrapText="1"/>
      <protection/>
    </xf>
    <xf numFmtId="0" fontId="27" fillId="0" borderId="10" xfId="57" applyFont="1" applyBorder="1">
      <alignment/>
      <protection/>
    </xf>
    <xf numFmtId="0" fontId="18" fillId="35" borderId="10" xfId="57" applyFont="1" applyFill="1" applyBorder="1" applyAlignment="1">
      <alignment horizontal="center" wrapText="1"/>
      <protection/>
    </xf>
    <xf numFmtId="0" fontId="27" fillId="35" borderId="10" xfId="57" applyFont="1" applyFill="1" applyBorder="1" applyAlignment="1">
      <alignment horizontal="right" wrapText="1"/>
      <protection/>
    </xf>
    <xf numFmtId="2" fontId="27" fillId="35" borderId="10" xfId="57" applyNumberFormat="1" applyFont="1" applyFill="1" applyBorder="1" applyAlignment="1">
      <alignment horizontal="right" wrapText="1"/>
      <protection/>
    </xf>
    <xf numFmtId="170" fontId="22" fillId="35" borderId="10" xfId="57" applyNumberFormat="1" applyFont="1" applyFill="1" applyBorder="1" applyAlignment="1">
      <alignment horizontal="right" wrapText="1"/>
      <protection/>
    </xf>
    <xf numFmtId="0" fontId="27" fillId="0" borderId="0" xfId="57" applyFont="1">
      <alignment/>
      <protection/>
    </xf>
    <xf numFmtId="0" fontId="19" fillId="34" borderId="10" xfId="57" applyFont="1" applyFill="1" applyBorder="1">
      <alignment/>
      <protection/>
    </xf>
    <xf numFmtId="0" fontId="18" fillId="34" borderId="10" xfId="57" applyFont="1" applyFill="1" applyBorder="1" applyAlignment="1">
      <alignment horizontal="center"/>
      <protection/>
    </xf>
    <xf numFmtId="2" fontId="18" fillId="34" borderId="10" xfId="57" applyNumberFormat="1" applyFont="1" applyFill="1" applyBorder="1">
      <alignment/>
      <protection/>
    </xf>
    <xf numFmtId="170" fontId="18" fillId="34" borderId="10" xfId="57" applyNumberFormat="1" applyFont="1" applyFill="1" applyBorder="1">
      <alignment/>
      <protection/>
    </xf>
    <xf numFmtId="0" fontId="19" fillId="0" borderId="0" xfId="57" applyFont="1" applyAlignment="1">
      <alignment horizontal="center"/>
      <protection/>
    </xf>
    <xf numFmtId="170" fontId="18" fillId="0" borderId="0" xfId="57" applyNumberFormat="1" applyFont="1">
      <alignment/>
      <protection/>
    </xf>
    <xf numFmtId="170" fontId="19" fillId="0" borderId="0" xfId="57" applyNumberFormat="1" applyFont="1">
      <alignment/>
      <protection/>
    </xf>
    <xf numFmtId="0" fontId="12" fillId="0" borderId="0" xfId="57" applyFont="1" applyAlignment="1">
      <alignment horizontal="center"/>
      <protection/>
    </xf>
    <xf numFmtId="0" fontId="25" fillId="0" borderId="10" xfId="57" applyFont="1" applyFill="1" applyBorder="1" applyAlignment="1">
      <alignment horizontal="center" vertical="center" wrapText="1"/>
      <protection/>
    </xf>
    <xf numFmtId="0" fontId="9" fillId="0" borderId="0" xfId="58" applyFont="1" applyAlignment="1">
      <alignment/>
      <protection/>
    </xf>
    <xf numFmtId="0" fontId="10" fillId="0" borderId="0" xfId="58" applyFont="1">
      <alignment/>
      <protection/>
    </xf>
    <xf numFmtId="0" fontId="12" fillId="0" borderId="0" xfId="58" applyFont="1">
      <alignment/>
      <protection/>
    </xf>
    <xf numFmtId="0" fontId="14" fillId="0" borderId="0" xfId="58" applyFont="1" applyAlignment="1">
      <alignment horizontal="center"/>
      <protection/>
    </xf>
    <xf numFmtId="0" fontId="16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34" fillId="0" borderId="0" xfId="58" applyFont="1">
      <alignment/>
      <protection/>
    </xf>
    <xf numFmtId="0" fontId="35" fillId="0" borderId="0" xfId="58" applyFont="1" applyAlignment="1">
      <alignment horizontal="center"/>
      <protection/>
    </xf>
    <xf numFmtId="0" fontId="26" fillId="0" borderId="0" xfId="58" applyFont="1" applyFill="1" applyAlignment="1">
      <alignment horizontal="center" vertical="center" wrapText="1"/>
      <protection/>
    </xf>
    <xf numFmtId="0" fontId="40" fillId="0" borderId="0" xfId="58" applyFont="1" applyFill="1" applyAlignment="1">
      <alignment horizontal="center" vertical="center" wrapText="1"/>
      <protection/>
    </xf>
    <xf numFmtId="0" fontId="41" fillId="0" borderId="10" xfId="58" applyFont="1" applyFill="1" applyBorder="1" applyAlignment="1">
      <alignment horizontal="center" vertical="center" wrapText="1"/>
      <protection/>
    </xf>
    <xf numFmtId="0" fontId="41" fillId="0" borderId="11" xfId="58" applyFont="1" applyFill="1" applyBorder="1" applyAlignment="1">
      <alignment horizontal="center" vertical="center" wrapText="1"/>
      <protection/>
    </xf>
    <xf numFmtId="0" fontId="42" fillId="0" borderId="10" xfId="58" applyFont="1" applyFill="1" applyBorder="1" applyAlignment="1">
      <alignment horizontal="center"/>
      <protection/>
    </xf>
    <xf numFmtId="0" fontId="42" fillId="0" borderId="0" xfId="58" applyFont="1">
      <alignment/>
      <protection/>
    </xf>
    <xf numFmtId="0" fontId="43" fillId="0" borderId="0" xfId="58" applyFont="1" applyFill="1" applyAlignment="1">
      <alignment horizontal="center"/>
      <protection/>
    </xf>
    <xf numFmtId="0" fontId="44" fillId="0" borderId="10" xfId="58" applyFont="1" applyBorder="1" applyAlignment="1">
      <alignment horizontal="center" vertical="center"/>
      <protection/>
    </xf>
    <xf numFmtId="0" fontId="44" fillId="0" borderId="12" xfId="58" applyFont="1" applyBorder="1" applyAlignment="1">
      <alignment horizontal="left" vertical="center"/>
      <protection/>
    </xf>
    <xf numFmtId="0" fontId="45" fillId="0" borderId="10" xfId="58" applyFont="1" applyBorder="1">
      <alignment/>
      <protection/>
    </xf>
    <xf numFmtId="1" fontId="45" fillId="0" borderId="10" xfId="58" applyNumberFormat="1" applyFont="1" applyBorder="1">
      <alignment/>
      <protection/>
    </xf>
    <xf numFmtId="1" fontId="44" fillId="0" borderId="10" xfId="58" applyNumberFormat="1" applyFont="1" applyBorder="1">
      <alignment/>
      <protection/>
    </xf>
    <xf numFmtId="172" fontId="44" fillId="0" borderId="10" xfId="58" applyNumberFormat="1" applyFont="1" applyBorder="1">
      <alignment/>
      <protection/>
    </xf>
    <xf numFmtId="172" fontId="46" fillId="0" borderId="0" xfId="58" applyNumberFormat="1" applyFont="1">
      <alignment/>
      <protection/>
    </xf>
    <xf numFmtId="0" fontId="46" fillId="0" borderId="0" xfId="58" applyFont="1">
      <alignment/>
      <protection/>
    </xf>
    <xf numFmtId="0" fontId="48" fillId="0" borderId="10" xfId="58" applyFont="1" applyFill="1" applyBorder="1">
      <alignment/>
      <protection/>
    </xf>
    <xf numFmtId="0" fontId="48" fillId="0" borderId="12" xfId="58" applyFont="1" applyFill="1" applyBorder="1" applyAlignment="1">
      <alignment horizontal="center" wrapText="1"/>
      <protection/>
    </xf>
    <xf numFmtId="0" fontId="48" fillId="0" borderId="10" xfId="58" applyFont="1" applyBorder="1">
      <alignment/>
      <protection/>
    </xf>
    <xf numFmtId="173" fontId="48" fillId="0" borderId="10" xfId="58" applyNumberFormat="1" applyFont="1" applyBorder="1">
      <alignment/>
      <protection/>
    </xf>
    <xf numFmtId="1" fontId="48" fillId="0" borderId="10" xfId="58" applyNumberFormat="1" applyFont="1" applyBorder="1">
      <alignment/>
      <protection/>
    </xf>
    <xf numFmtId="172" fontId="47" fillId="0" borderId="0" xfId="58" applyNumberFormat="1" applyFont="1">
      <alignment/>
      <protection/>
    </xf>
    <xf numFmtId="0" fontId="49" fillId="0" borderId="0" xfId="58" applyFont="1">
      <alignment/>
      <protection/>
    </xf>
    <xf numFmtId="0" fontId="12" fillId="0" borderId="0" xfId="58" applyFont="1" applyFill="1" applyBorder="1">
      <alignment/>
      <protection/>
    </xf>
    <xf numFmtId="0" fontId="10" fillId="0" borderId="0" xfId="58" applyFont="1" applyFill="1" applyBorder="1" applyAlignment="1">
      <alignment horizontal="center" wrapText="1"/>
      <protection/>
    </xf>
    <xf numFmtId="1" fontId="12" fillId="0" borderId="0" xfId="58" applyNumberFormat="1" applyFont="1">
      <alignment/>
      <protection/>
    </xf>
    <xf numFmtId="0" fontId="12" fillId="0" borderId="0" xfId="58" applyFont="1" applyBorder="1">
      <alignment/>
      <protection/>
    </xf>
    <xf numFmtId="0" fontId="10" fillId="0" borderId="0" xfId="58" applyFont="1" applyBorder="1">
      <alignment/>
      <protection/>
    </xf>
    <xf numFmtId="0" fontId="50" fillId="0" borderId="0" xfId="58" applyFont="1" applyBorder="1">
      <alignment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170" fontId="54" fillId="0" borderId="10" xfId="57" applyNumberFormat="1" applyFont="1" applyBorder="1" applyAlignment="1">
      <alignment horizontal="right" wrapText="1"/>
      <protection/>
    </xf>
    <xf numFmtId="0" fontId="55" fillId="0" borderId="10" xfId="58" applyFont="1" applyBorder="1" applyAlignment="1">
      <alignment horizontal="center" vertical="center"/>
      <protection/>
    </xf>
    <xf numFmtId="0" fontId="55" fillId="0" borderId="12" xfId="58" applyFont="1" applyBorder="1" applyAlignment="1">
      <alignment horizontal="left" vertical="center"/>
      <protection/>
    </xf>
    <xf numFmtId="0" fontId="8" fillId="0" borderId="0" xfId="59">
      <alignment/>
      <protection/>
    </xf>
    <xf numFmtId="0" fontId="61" fillId="0" borderId="0" xfId="59" applyFont="1">
      <alignment/>
      <protection/>
    </xf>
    <xf numFmtId="0" fontId="62" fillId="0" borderId="0" xfId="59" applyFont="1" applyAlignment="1">
      <alignment vertical="center"/>
      <protection/>
    </xf>
    <xf numFmtId="0" fontId="62" fillId="0" borderId="0" xfId="59" applyFont="1" applyAlignment="1">
      <alignment horizontal="right" vertical="center"/>
      <protection/>
    </xf>
    <xf numFmtId="0" fontId="62" fillId="0" borderId="0" xfId="59" applyFont="1" applyAlignment="1">
      <alignment horizontal="left" vertical="center"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>
      <alignment/>
      <protection/>
    </xf>
    <xf numFmtId="0" fontId="63" fillId="0" borderId="0" xfId="59" applyFont="1">
      <alignment/>
      <protection/>
    </xf>
    <xf numFmtId="0" fontId="50" fillId="0" borderId="0" xfId="59" applyFont="1" applyAlignment="1">
      <alignment horizontal="left" vertical="center"/>
      <protection/>
    </xf>
    <xf numFmtId="0" fontId="50" fillId="0" borderId="0" xfId="59" applyFont="1" applyAlignment="1">
      <alignment vertical="center"/>
      <protection/>
    </xf>
    <xf numFmtId="0" fontId="64" fillId="0" borderId="10" xfId="59" applyFont="1" applyBorder="1" applyAlignment="1">
      <alignment horizontal="center" vertical="center"/>
      <protection/>
    </xf>
    <xf numFmtId="0" fontId="64" fillId="0" borderId="10" xfId="59" applyFont="1" applyBorder="1" applyAlignment="1">
      <alignment vertical="center"/>
      <protection/>
    </xf>
    <xf numFmtId="0" fontId="37" fillId="0" borderId="0" xfId="59" applyFont="1" applyAlignment="1">
      <alignment vertical="center"/>
      <protection/>
    </xf>
    <xf numFmtId="0" fontId="59" fillId="0" borderId="0" xfId="59" applyFont="1" applyAlignment="1">
      <alignment horizontal="right" vertical="center"/>
      <protection/>
    </xf>
    <xf numFmtId="0" fontId="63" fillId="0" borderId="0" xfId="59" applyFont="1" applyAlignment="1">
      <alignment wrapText="1"/>
      <protection/>
    </xf>
    <xf numFmtId="0" fontId="37" fillId="0" borderId="0" xfId="59" applyFont="1" applyAlignment="1">
      <alignment horizontal="center" vertical="center" wrapText="1"/>
      <protection/>
    </xf>
    <xf numFmtId="0" fontId="48" fillId="0" borderId="0" xfId="59" applyFont="1" applyAlignment="1">
      <alignment vertical="center" wrapText="1"/>
      <protection/>
    </xf>
    <xf numFmtId="0" fontId="61" fillId="0" borderId="0" xfId="59" applyFont="1" applyAlignment="1">
      <alignment wrapText="1"/>
      <protection/>
    </xf>
    <xf numFmtId="0" fontId="8" fillId="0" borderId="0" xfId="59" applyAlignment="1">
      <alignment wrapText="1"/>
      <protection/>
    </xf>
    <xf numFmtId="0" fontId="50" fillId="0" borderId="0" xfId="59" applyFont="1" applyAlignment="1">
      <alignment vertical="center" wrapText="1"/>
      <protection/>
    </xf>
    <xf numFmtId="0" fontId="50" fillId="0" borderId="0" xfId="59" applyFont="1" applyAlignment="1">
      <alignment horizontal="right" vertical="center" wrapText="1"/>
      <protection/>
    </xf>
    <xf numFmtId="0" fontId="63" fillId="0" borderId="0" xfId="59" applyFont="1" applyAlignment="1">
      <alignment vertical="center" wrapText="1"/>
      <protection/>
    </xf>
    <xf numFmtId="0" fontId="63" fillId="0" borderId="0" xfId="59" applyFont="1" applyAlignment="1">
      <alignment horizontal="center" wrapText="1"/>
      <protection/>
    </xf>
    <xf numFmtId="0" fontId="48" fillId="0" borderId="0" xfId="59" applyFont="1" applyAlignment="1">
      <alignment horizontal="right" vertical="center"/>
      <protection/>
    </xf>
    <xf numFmtId="0" fontId="64" fillId="0" borderId="10" xfId="59" applyFont="1" applyBorder="1" applyAlignment="1">
      <alignment horizontal="center" vertical="center" wrapText="1"/>
      <protection/>
    </xf>
    <xf numFmtId="0" fontId="37" fillId="0" borderId="10" xfId="59" applyFont="1" applyBorder="1" applyAlignment="1">
      <alignment horizontal="right" vertical="center" wrapText="1"/>
      <protection/>
    </xf>
    <xf numFmtId="0" fontId="37" fillId="36" borderId="10" xfId="59" applyFont="1" applyFill="1" applyBorder="1" applyAlignment="1">
      <alignment horizontal="right" vertical="center" wrapText="1"/>
      <protection/>
    </xf>
    <xf numFmtId="0" fontId="37" fillId="37" borderId="10" xfId="59" applyFont="1" applyFill="1" applyBorder="1" applyAlignment="1">
      <alignment horizontal="right" vertical="center" wrapText="1"/>
      <protection/>
    </xf>
    <xf numFmtId="0" fontId="66" fillId="0" borderId="0" xfId="59" applyFont="1">
      <alignment/>
      <protection/>
    </xf>
    <xf numFmtId="0" fontId="69" fillId="0" borderId="10" xfId="59" applyFont="1" applyBorder="1" applyAlignment="1">
      <alignment horizontal="center" vertical="center" wrapText="1"/>
      <protection/>
    </xf>
    <xf numFmtId="0" fontId="67" fillId="0" borderId="0" xfId="59" applyFont="1">
      <alignment/>
      <protection/>
    </xf>
    <xf numFmtId="0" fontId="69" fillId="37" borderId="10" xfId="59" applyFont="1" applyFill="1" applyBorder="1" applyAlignment="1">
      <alignment horizontal="center" vertical="center" wrapText="1"/>
      <protection/>
    </xf>
    <xf numFmtId="0" fontId="69" fillId="38" borderId="10" xfId="59" applyFont="1" applyFill="1" applyBorder="1" applyAlignment="1">
      <alignment horizontal="center" vertical="center" wrapText="1"/>
      <protection/>
    </xf>
    <xf numFmtId="0" fontId="69" fillId="36" borderId="10" xfId="59" applyFont="1" applyFill="1" applyBorder="1" applyAlignment="1">
      <alignment horizontal="center" vertical="center" wrapText="1"/>
      <protection/>
    </xf>
    <xf numFmtId="0" fontId="70" fillId="0" borderId="10" xfId="59" applyFont="1" applyBorder="1" applyAlignment="1">
      <alignment horizontal="center" vertical="center"/>
      <protection/>
    </xf>
    <xf numFmtId="0" fontId="70" fillId="0" borderId="10" xfId="59" applyFont="1" applyBorder="1" applyAlignment="1">
      <alignment horizontal="center" vertical="center" wrapText="1"/>
      <protection/>
    </xf>
    <xf numFmtId="0" fontId="70" fillId="0" borderId="0" xfId="59" applyFont="1">
      <alignment/>
      <protection/>
    </xf>
    <xf numFmtId="0" fontId="68" fillId="0" borderId="0" xfId="59" applyFont="1">
      <alignment/>
      <protection/>
    </xf>
    <xf numFmtId="0" fontId="71" fillId="0" borderId="0" xfId="59" applyFont="1">
      <alignment/>
      <protection/>
    </xf>
    <xf numFmtId="0" fontId="69" fillId="34" borderId="10" xfId="59" applyFont="1" applyFill="1" applyBorder="1" applyAlignment="1">
      <alignment horizontal="center" vertical="center" wrapText="1"/>
      <protection/>
    </xf>
    <xf numFmtId="0" fontId="70" fillId="34" borderId="10" xfId="59" applyFont="1" applyFill="1" applyBorder="1" applyAlignment="1">
      <alignment horizontal="center" vertical="center"/>
      <protection/>
    </xf>
    <xf numFmtId="0" fontId="37" fillId="34" borderId="10" xfId="59" applyFont="1" applyFill="1" applyBorder="1" applyAlignment="1">
      <alignment horizontal="right" vertical="center"/>
      <protection/>
    </xf>
    <xf numFmtId="0" fontId="70" fillId="36" borderId="10" xfId="59" applyFont="1" applyFill="1" applyBorder="1" applyAlignment="1">
      <alignment horizontal="center" vertical="center"/>
      <protection/>
    </xf>
    <xf numFmtId="0" fontId="66" fillId="37" borderId="10" xfId="59" applyFont="1" applyFill="1" applyBorder="1" applyAlignment="1">
      <alignment horizontal="right" vertical="center" wrapText="1"/>
      <protection/>
    </xf>
    <xf numFmtId="0" fontId="66" fillId="0" borderId="10" xfId="59" applyFont="1" applyBorder="1" applyAlignment="1">
      <alignment horizontal="right" vertical="center" wrapText="1"/>
      <protection/>
    </xf>
    <xf numFmtId="0" fontId="66" fillId="36" borderId="10" xfId="59" applyFont="1" applyFill="1" applyBorder="1" applyAlignment="1">
      <alignment horizontal="right" vertical="center" wrapText="1"/>
      <protection/>
    </xf>
    <xf numFmtId="0" fontId="66" fillId="0" borderId="10" xfId="59" applyFont="1" applyBorder="1" applyAlignment="1">
      <alignment horizontal="right" wrapText="1"/>
      <protection/>
    </xf>
    <xf numFmtId="0" fontId="29" fillId="0" borderId="10" xfId="57" applyFont="1" applyBorder="1" applyAlignment="1">
      <alignment horizontal="right" wrapText="1"/>
      <protection/>
    </xf>
    <xf numFmtId="2" fontId="29" fillId="0" borderId="10" xfId="57" applyNumberFormat="1" applyFont="1" applyBorder="1" applyAlignment="1">
      <alignment horizontal="right" wrapText="1"/>
      <protection/>
    </xf>
    <xf numFmtId="0" fontId="66" fillId="34" borderId="10" xfId="59" applyFont="1" applyFill="1" applyBorder="1" applyAlignment="1">
      <alignment horizontal="right" vertical="center"/>
      <protection/>
    </xf>
    <xf numFmtId="0" fontId="66" fillId="0" borderId="10" xfId="59" applyFont="1" applyBorder="1" applyAlignment="1">
      <alignment horizontal="right" vertical="center"/>
      <protection/>
    </xf>
    <xf numFmtId="0" fontId="66" fillId="39" borderId="10" xfId="59" applyFont="1" applyFill="1" applyBorder="1" applyAlignment="1">
      <alignment horizontal="right"/>
      <protection/>
    </xf>
    <xf numFmtId="0" fontId="63" fillId="0" borderId="13" xfId="59" applyFont="1" applyBorder="1" applyAlignment="1">
      <alignment vertical="center" wrapText="1"/>
      <protection/>
    </xf>
    <xf numFmtId="0" fontId="72" fillId="0" borderId="10" xfId="57" applyFont="1" applyFill="1" applyBorder="1" applyAlignment="1">
      <alignment horizontal="center" vertical="center" wrapText="1"/>
      <protection/>
    </xf>
    <xf numFmtId="0" fontId="21" fillId="33" borderId="10" xfId="57" applyFont="1" applyFill="1" applyBorder="1" applyAlignment="1">
      <alignment horizontal="center" vertical="center" wrapText="1"/>
      <protection/>
    </xf>
    <xf numFmtId="0" fontId="72" fillId="33" borderId="10" xfId="57" applyFont="1" applyFill="1" applyBorder="1" applyAlignment="1">
      <alignment horizontal="center" vertical="center" wrapText="1"/>
      <protection/>
    </xf>
    <xf numFmtId="0" fontId="74" fillId="0" borderId="0" xfId="0" applyFont="1" applyAlignment="1">
      <alignment/>
    </xf>
    <xf numFmtId="0" fontId="5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3" fillId="0" borderId="0" xfId="0" applyFont="1" applyFill="1" applyAlignment="1">
      <alignment wrapText="1"/>
    </xf>
    <xf numFmtId="172" fontId="52" fillId="0" borderId="10" xfId="0" applyNumberFormat="1" applyFont="1" applyFill="1" applyBorder="1" applyAlignment="1">
      <alignment wrapText="1"/>
    </xf>
    <xf numFmtId="1" fontId="52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72" fontId="7" fillId="0" borderId="10" xfId="0" applyNumberFormat="1" applyFont="1" applyFill="1" applyBorder="1" applyAlignment="1">
      <alignment wrapText="1"/>
    </xf>
    <xf numFmtId="1" fontId="7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75" fillId="0" borderId="0" xfId="57" applyFont="1" applyAlignment="1">
      <alignment horizontal="center"/>
      <protection/>
    </xf>
    <xf numFmtId="0" fontId="37" fillId="0" borderId="10" xfId="57" applyFont="1" applyFill="1" applyBorder="1" applyAlignment="1">
      <alignment horizontal="center" vertical="center" wrapText="1"/>
      <protection/>
    </xf>
    <xf numFmtId="0" fontId="76" fillId="0" borderId="10" xfId="57" applyFont="1" applyFill="1" applyBorder="1" applyAlignment="1">
      <alignment horizontal="center" vertical="center" wrapText="1"/>
      <protection/>
    </xf>
    <xf numFmtId="1" fontId="77" fillId="0" borderId="10" xfId="57" applyNumberFormat="1" applyFont="1" applyFill="1" applyBorder="1" applyAlignment="1">
      <alignment vertical="center"/>
      <protection/>
    </xf>
    <xf numFmtId="0" fontId="44" fillId="0" borderId="10" xfId="58" applyFont="1" applyBorder="1" applyAlignment="1">
      <alignment horizontal="left" vertical="center"/>
      <protection/>
    </xf>
    <xf numFmtId="0" fontId="48" fillId="0" borderId="10" xfId="58" applyFont="1" applyFill="1" applyBorder="1" applyAlignment="1">
      <alignment horizontal="center" wrapText="1"/>
      <protection/>
    </xf>
    <xf numFmtId="1" fontId="78" fillId="0" borderId="10" xfId="0" applyNumberFormat="1" applyFont="1" applyBorder="1" applyAlignment="1">
      <alignment/>
    </xf>
    <xf numFmtId="0" fontId="52" fillId="35" borderId="10" xfId="0" applyFont="1" applyFill="1" applyBorder="1" applyAlignment="1">
      <alignment wrapText="1"/>
    </xf>
    <xf numFmtId="170" fontId="27" fillId="0" borderId="0" xfId="57" applyNumberFormat="1" applyFont="1">
      <alignment/>
      <protection/>
    </xf>
    <xf numFmtId="0" fontId="52" fillId="0" borderId="10" xfId="0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horizontal="right" wrapText="1"/>
    </xf>
    <xf numFmtId="0" fontId="63" fillId="0" borderId="10" xfId="59" applyFont="1" applyBorder="1" applyAlignment="1">
      <alignment horizontal="right" vertical="center" wrapText="1"/>
      <protection/>
    </xf>
    <xf numFmtId="0" fontId="63" fillId="36" borderId="10" xfId="59" applyFont="1" applyFill="1" applyBorder="1" applyAlignment="1">
      <alignment horizontal="right" vertical="center" wrapText="1"/>
      <protection/>
    </xf>
    <xf numFmtId="0" fontId="63" fillId="0" borderId="10" xfId="59" applyFont="1" applyBorder="1" applyAlignment="1">
      <alignment horizontal="right" wrapText="1"/>
      <protection/>
    </xf>
    <xf numFmtId="0" fontId="44" fillId="0" borderId="10" xfId="58" applyFont="1" applyBorder="1" applyAlignment="1">
      <alignment horizontal="right" vertical="center"/>
      <protection/>
    </xf>
    <xf numFmtId="0" fontId="81" fillId="0" borderId="0" xfId="0" applyFont="1" applyAlignment="1">
      <alignment/>
    </xf>
    <xf numFmtId="1" fontId="77" fillId="0" borderId="10" xfId="57" applyNumberFormat="1" applyFont="1" applyBorder="1" applyAlignment="1">
      <alignment vertical="center"/>
      <protection/>
    </xf>
    <xf numFmtId="2" fontId="44" fillId="0" borderId="10" xfId="58" applyNumberFormat="1" applyFont="1" applyBorder="1">
      <alignment/>
      <protection/>
    </xf>
    <xf numFmtId="172" fontId="82" fillId="0" borderId="10" xfId="60" applyNumberFormat="1" applyFont="1" applyFill="1" applyBorder="1" applyAlignment="1">
      <alignment horizontal="center" vertical="center" wrapText="1"/>
      <protection/>
    </xf>
    <xf numFmtId="172" fontId="82" fillId="0" borderId="10" xfId="60" applyNumberFormat="1" applyFont="1" applyFill="1" applyBorder="1" applyAlignment="1">
      <alignment horizontal="right" vertical="center" wrapText="1"/>
      <protection/>
    </xf>
    <xf numFmtId="0" fontId="45" fillId="0" borderId="10" xfId="58" applyFont="1" applyFill="1" applyBorder="1">
      <alignment/>
      <protection/>
    </xf>
    <xf numFmtId="172" fontId="45" fillId="0" borderId="10" xfId="58" applyNumberFormat="1" applyFont="1" applyBorder="1">
      <alignment/>
      <protection/>
    </xf>
    <xf numFmtId="2" fontId="45" fillId="0" borderId="10" xfId="58" applyNumberFormat="1" applyFont="1" applyBorder="1">
      <alignment/>
      <protection/>
    </xf>
    <xf numFmtId="173" fontId="45" fillId="0" borderId="10" xfId="58" applyNumberFormat="1" applyFont="1" applyBorder="1">
      <alignment/>
      <protection/>
    </xf>
    <xf numFmtId="0" fontId="44" fillId="0" borderId="10" xfId="58" applyFont="1" applyFill="1" applyBorder="1" applyAlignment="1">
      <alignment horizontal="center" vertical="center"/>
      <protection/>
    </xf>
    <xf numFmtId="0" fontId="44" fillId="0" borderId="12" xfId="58" applyFont="1" applyFill="1" applyBorder="1" applyAlignment="1">
      <alignment horizontal="left" vertical="center"/>
      <protection/>
    </xf>
    <xf numFmtId="1" fontId="45" fillId="0" borderId="10" xfId="58" applyNumberFormat="1" applyFont="1" applyFill="1" applyBorder="1">
      <alignment/>
      <protection/>
    </xf>
    <xf numFmtId="0" fontId="44" fillId="0" borderId="10" xfId="58" applyFont="1" applyFill="1" applyBorder="1">
      <alignment/>
      <protection/>
    </xf>
    <xf numFmtId="1" fontId="44" fillId="0" borderId="10" xfId="58" applyNumberFormat="1" applyFont="1" applyFill="1" applyBorder="1">
      <alignment/>
      <protection/>
    </xf>
    <xf numFmtId="172" fontId="44" fillId="0" borderId="10" xfId="58" applyNumberFormat="1" applyFont="1" applyFill="1" applyBorder="1">
      <alignment/>
      <protection/>
    </xf>
    <xf numFmtId="0" fontId="47" fillId="0" borderId="0" xfId="58" applyFont="1" applyFill="1">
      <alignment/>
      <protection/>
    </xf>
    <xf numFmtId="0" fontId="44" fillId="0" borderId="10" xfId="58" applyFont="1" applyFill="1" applyBorder="1" applyAlignment="1">
      <alignment horizontal="right" vertical="center"/>
      <protection/>
    </xf>
    <xf numFmtId="0" fontId="44" fillId="0" borderId="10" xfId="58" applyFont="1" applyFill="1" applyBorder="1" applyAlignment="1">
      <alignment horizontal="left" vertical="center"/>
      <protection/>
    </xf>
    <xf numFmtId="0" fontId="83" fillId="0" borderId="10" xfId="59" applyFont="1" applyBorder="1" applyAlignment="1">
      <alignment horizontal="right" wrapText="1"/>
      <protection/>
    </xf>
    <xf numFmtId="1" fontId="83" fillId="0" borderId="10" xfId="0" applyNumberFormat="1" applyFont="1" applyBorder="1" applyAlignment="1">
      <alignment vertical="center"/>
    </xf>
    <xf numFmtId="0" fontId="66" fillId="0" borderId="10" xfId="59" applyFont="1" applyBorder="1" applyAlignment="1">
      <alignment horizontal="right"/>
      <protection/>
    </xf>
    <xf numFmtId="0" fontId="66" fillId="36" borderId="10" xfId="59" applyFont="1" applyFill="1" applyBorder="1" applyAlignment="1">
      <alignment horizontal="right" wrapText="1"/>
      <protection/>
    </xf>
    <xf numFmtId="0" fontId="45" fillId="0" borderId="10" xfId="58" applyFont="1" applyBorder="1" applyAlignment="1">
      <alignment vertical="top" wrapText="1"/>
      <protection/>
    </xf>
    <xf numFmtId="0" fontId="45" fillId="0" borderId="10" xfId="58" applyFont="1" applyBorder="1" applyAlignment="1">
      <alignment horizontal="center" vertical="top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1" fillId="0" borderId="0" xfId="57" applyFont="1" applyAlignment="1">
      <alignment horizontal="right"/>
      <protection/>
    </xf>
    <xf numFmtId="0" fontId="73" fillId="0" borderId="0" xfId="57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4" fillId="0" borderId="0" xfId="0" applyFont="1" applyAlignment="1">
      <alignment horizontal="center" wrapText="1"/>
    </xf>
    <xf numFmtId="0" fontId="13" fillId="0" borderId="0" xfId="57" applyFont="1" applyAlignment="1">
      <alignment horizontal="center"/>
      <protection/>
    </xf>
    <xf numFmtId="0" fontId="17" fillId="0" borderId="0" xfId="57" applyFont="1" applyAlignment="1">
      <alignment horizontal="center"/>
      <protection/>
    </xf>
    <xf numFmtId="0" fontId="22" fillId="0" borderId="14" xfId="57" applyFont="1" applyFill="1" applyBorder="1" applyAlignment="1">
      <alignment horizontal="center" vertical="center" wrapText="1"/>
      <protection/>
    </xf>
    <xf numFmtId="0" fontId="22" fillId="0" borderId="15" xfId="57" applyFont="1" applyFill="1" applyBorder="1" applyAlignment="1">
      <alignment horizontal="center" vertical="center" wrapText="1"/>
      <protection/>
    </xf>
    <xf numFmtId="0" fontId="22" fillId="33" borderId="10" xfId="57" applyFont="1" applyFill="1" applyBorder="1" applyAlignment="1">
      <alignment horizontal="center" vertical="center" wrapText="1"/>
      <protection/>
    </xf>
    <xf numFmtId="172" fontId="24" fillId="0" borderId="0" xfId="57" applyNumberFormat="1" applyFont="1" applyAlignment="1">
      <alignment horizontal="center"/>
      <protection/>
    </xf>
    <xf numFmtId="0" fontId="24" fillId="0" borderId="0" xfId="57" applyFont="1" applyAlignment="1">
      <alignment horizontal="center"/>
      <protection/>
    </xf>
    <xf numFmtId="0" fontId="22" fillId="0" borderId="12" xfId="57" applyFont="1" applyFill="1" applyBorder="1" applyAlignment="1">
      <alignment horizontal="center" vertical="center" wrapText="1"/>
      <protection/>
    </xf>
    <xf numFmtId="0" fontId="22" fillId="0" borderId="18" xfId="57" applyFont="1" applyFill="1" applyBorder="1" applyAlignment="1">
      <alignment horizontal="center" vertical="center" wrapText="1"/>
      <protection/>
    </xf>
    <xf numFmtId="0" fontId="24" fillId="0" borderId="10" xfId="57" applyFont="1" applyFill="1" applyBorder="1" applyAlignment="1">
      <alignment horizontal="center" vertical="center" wrapText="1"/>
      <protection/>
    </xf>
    <xf numFmtId="0" fontId="25" fillId="33" borderId="14" xfId="57" applyFont="1" applyFill="1" applyBorder="1" applyAlignment="1">
      <alignment horizontal="center" vertical="center" wrapText="1"/>
      <protection/>
    </xf>
    <xf numFmtId="0" fontId="25" fillId="33" borderId="15" xfId="57" applyFont="1" applyFill="1" applyBorder="1" applyAlignment="1">
      <alignment horizontal="center" vertical="center" wrapText="1"/>
      <protection/>
    </xf>
    <xf numFmtId="0" fontId="22" fillId="0" borderId="14" xfId="57" applyFont="1" applyFill="1" applyBorder="1" applyAlignment="1">
      <alignment horizontal="center" vertical="center" wrapText="1"/>
      <protection/>
    </xf>
    <xf numFmtId="0" fontId="22" fillId="0" borderId="19" xfId="57" applyFont="1" applyFill="1" applyBorder="1" applyAlignment="1">
      <alignment horizontal="center" vertical="center" wrapText="1"/>
      <protection/>
    </xf>
    <xf numFmtId="0" fontId="22" fillId="0" borderId="15" xfId="57" applyFont="1" applyFill="1" applyBorder="1" applyAlignment="1">
      <alignment horizontal="center" vertical="center" wrapText="1"/>
      <protection/>
    </xf>
    <xf numFmtId="0" fontId="39" fillId="0" borderId="10" xfId="58" applyFont="1" applyFill="1" applyBorder="1" applyAlignment="1">
      <alignment horizontal="center" vertical="center" wrapText="1"/>
      <protection/>
    </xf>
    <xf numFmtId="0" fontId="39" fillId="0" borderId="14" xfId="58" applyFont="1" applyFill="1" applyBorder="1" applyAlignment="1">
      <alignment horizontal="center" vertical="center" wrapText="1"/>
      <protection/>
    </xf>
    <xf numFmtId="0" fontId="39" fillId="0" borderId="15" xfId="58" applyFont="1" applyFill="1" applyBorder="1" applyAlignment="1">
      <alignment horizontal="center" vertical="center" wrapText="1"/>
      <protection/>
    </xf>
    <xf numFmtId="0" fontId="36" fillId="0" borderId="10" xfId="58" applyFont="1" applyFill="1" applyBorder="1" applyAlignment="1">
      <alignment horizontal="center" vertical="center" wrapText="1"/>
      <protection/>
    </xf>
    <xf numFmtId="0" fontId="36" fillId="0" borderId="12" xfId="58" applyFont="1" applyFill="1" applyBorder="1" applyAlignment="1">
      <alignment horizontal="center" vertical="center" wrapText="1"/>
      <protection/>
    </xf>
    <xf numFmtId="0" fontId="36" fillId="0" borderId="17" xfId="58" applyFont="1" applyFill="1" applyBorder="1" applyAlignment="1">
      <alignment horizontal="center" vertical="center" wrapText="1"/>
      <protection/>
    </xf>
    <xf numFmtId="0" fontId="36" fillId="0" borderId="18" xfId="58" applyFont="1" applyFill="1" applyBorder="1" applyAlignment="1">
      <alignment horizontal="center" vertical="center" wrapText="1"/>
      <protection/>
    </xf>
    <xf numFmtId="0" fontId="36" fillId="0" borderId="14" xfId="58" applyFont="1" applyFill="1" applyBorder="1" applyAlignment="1">
      <alignment horizontal="center" vertical="center" wrapText="1"/>
      <protection/>
    </xf>
    <xf numFmtId="0" fontId="36" fillId="0" borderId="19" xfId="58" applyFont="1" applyFill="1" applyBorder="1" applyAlignment="1">
      <alignment horizontal="center" vertical="center" wrapText="1"/>
      <protection/>
    </xf>
    <xf numFmtId="0" fontId="36" fillId="0" borderId="15" xfId="58" applyFont="1" applyFill="1" applyBorder="1" applyAlignment="1">
      <alignment horizontal="center" vertical="center" wrapText="1"/>
      <protection/>
    </xf>
    <xf numFmtId="0" fontId="37" fillId="0" borderId="20" xfId="58" applyFont="1" applyFill="1" applyBorder="1" applyAlignment="1">
      <alignment horizontal="center" vertical="center" wrapText="1"/>
      <protection/>
    </xf>
    <xf numFmtId="0" fontId="37" fillId="0" borderId="21" xfId="58" applyFont="1" applyFill="1" applyBorder="1" applyAlignment="1">
      <alignment horizontal="center" vertical="center" wrapText="1"/>
      <protection/>
    </xf>
    <xf numFmtId="0" fontId="37" fillId="0" borderId="11" xfId="58" applyFont="1" applyFill="1" applyBorder="1" applyAlignment="1">
      <alignment horizontal="center" vertical="center" wrapText="1"/>
      <protection/>
    </xf>
    <xf numFmtId="0" fontId="80" fillId="0" borderId="0" xfId="58" applyFont="1" applyFill="1" applyBorder="1" applyAlignment="1">
      <alignment horizontal="center"/>
      <protection/>
    </xf>
    <xf numFmtId="0" fontId="33" fillId="0" borderId="0" xfId="58" applyFont="1" applyAlignment="1">
      <alignment horizontal="center"/>
      <protection/>
    </xf>
    <xf numFmtId="0" fontId="80" fillId="0" borderId="16" xfId="58" applyFont="1" applyFill="1" applyBorder="1" applyAlignment="1">
      <alignment horizontal="center"/>
      <protection/>
    </xf>
    <xf numFmtId="0" fontId="80" fillId="0" borderId="16" xfId="58" applyFont="1" applyFill="1" applyBorder="1" applyAlignment="1">
      <alignment horizontal="center"/>
      <protection/>
    </xf>
    <xf numFmtId="0" fontId="3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5" fillId="0" borderId="0" xfId="58" applyFont="1" applyAlignment="1">
      <alignment horizontal="center"/>
      <protection/>
    </xf>
    <xf numFmtId="0" fontId="9" fillId="0" borderId="0" xfId="58" applyFont="1" applyAlignment="1">
      <alignment horizontal="center"/>
      <protection/>
    </xf>
    <xf numFmtId="0" fontId="37" fillId="0" borderId="10" xfId="57" applyFont="1" applyFill="1" applyBorder="1" applyAlignment="1">
      <alignment horizontal="center" vertical="center" wrapText="1"/>
      <protection/>
    </xf>
    <xf numFmtId="0" fontId="79" fillId="0" borderId="0" xfId="0" applyFont="1" applyAlignment="1">
      <alignment horizontal="right"/>
    </xf>
    <xf numFmtId="0" fontId="75" fillId="0" borderId="0" xfId="57" applyFont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68" fillId="36" borderId="10" xfId="59" applyFont="1" applyFill="1" applyBorder="1" applyAlignment="1">
      <alignment horizontal="center" vertical="center" wrapText="1"/>
      <protection/>
    </xf>
    <xf numFmtId="0" fontId="12" fillId="0" borderId="0" xfId="59" applyFont="1" applyAlignment="1">
      <alignment horizontal="center" vertical="center"/>
      <protection/>
    </xf>
    <xf numFmtId="0" fontId="68" fillId="34" borderId="10" xfId="59" applyFont="1" applyFill="1" applyBorder="1" applyAlignment="1">
      <alignment horizontal="center" vertical="center" wrapText="1"/>
      <protection/>
    </xf>
    <xf numFmtId="0" fontId="68" fillId="0" borderId="10" xfId="59" applyFont="1" applyBorder="1" applyAlignment="1">
      <alignment horizontal="center" vertical="center" wrapText="1"/>
      <protection/>
    </xf>
    <xf numFmtId="0" fontId="68" fillId="36" borderId="10" xfId="59" applyFont="1" applyFill="1" applyBorder="1" applyAlignment="1">
      <alignment horizontal="center" vertical="center"/>
      <protection/>
    </xf>
    <xf numFmtId="0" fontId="60" fillId="0" borderId="0" xfId="59" applyFont="1" applyAlignment="1">
      <alignment horizontal="center" vertical="center"/>
      <protection/>
    </xf>
    <xf numFmtId="0" fontId="65" fillId="0" borderId="0" xfId="59" applyFont="1" applyAlignment="1">
      <alignment horizontal="center" vertical="center"/>
      <protection/>
    </xf>
    <xf numFmtId="0" fontId="37" fillId="0" borderId="0" xfId="59" applyFont="1" applyAlignment="1">
      <alignment horizontal="center" vertical="center" wrapText="1"/>
      <protection/>
    </xf>
    <xf numFmtId="0" fontId="67" fillId="38" borderId="10" xfId="59" applyFont="1" applyFill="1" applyBorder="1" applyAlignment="1">
      <alignment horizontal="center" vertical="center" wrapText="1"/>
      <protection/>
    </xf>
    <xf numFmtId="0" fontId="67" fillId="36" borderId="10" xfId="59" applyFont="1" applyFill="1" applyBorder="1" applyAlignment="1">
      <alignment horizontal="center" vertical="center" wrapText="1"/>
      <protection/>
    </xf>
    <xf numFmtId="0" fontId="67" fillId="36" borderId="10" xfId="59" applyFont="1" applyFill="1" applyBorder="1" applyAlignment="1">
      <alignment horizontal="center" vertical="center"/>
      <protection/>
    </xf>
    <xf numFmtId="0" fontId="69" fillId="0" borderId="10" xfId="59" applyFont="1" applyBorder="1" applyAlignment="1">
      <alignment horizontal="center" vertical="center" wrapText="1"/>
      <protection/>
    </xf>
    <xf numFmtId="0" fontId="68" fillId="36" borderId="12" xfId="59" applyFont="1" applyFill="1" applyBorder="1" applyAlignment="1">
      <alignment horizontal="center" vertical="center" wrapText="1"/>
      <protection/>
    </xf>
    <xf numFmtId="0" fontId="68" fillId="36" borderId="17" xfId="59" applyFont="1" applyFill="1" applyBorder="1" applyAlignment="1">
      <alignment horizontal="center" vertical="center" wrapText="1"/>
      <protection/>
    </xf>
    <xf numFmtId="0" fontId="67" fillId="0" borderId="14" xfId="59" applyFont="1" applyBorder="1" applyAlignment="1">
      <alignment horizontal="center" vertical="center" wrapText="1"/>
      <protection/>
    </xf>
    <xf numFmtId="0" fontId="67" fillId="0" borderId="19" xfId="59" applyFont="1" applyBorder="1" applyAlignment="1">
      <alignment horizontal="center" vertical="center" wrapText="1"/>
      <protection/>
    </xf>
    <xf numFmtId="0" fontId="67" fillId="0" borderId="15" xfId="59" applyFont="1" applyBorder="1" applyAlignment="1">
      <alignment horizontal="center" vertical="center" wrapText="1"/>
      <protection/>
    </xf>
    <xf numFmtId="0" fontId="68" fillId="37" borderId="12" xfId="59" applyFont="1" applyFill="1" applyBorder="1" applyAlignment="1">
      <alignment horizontal="center" vertical="center" wrapText="1"/>
      <protection/>
    </xf>
    <xf numFmtId="0" fontId="68" fillId="37" borderId="18" xfId="59" applyFont="1" applyFill="1" applyBorder="1" applyAlignment="1">
      <alignment horizontal="center" vertical="center" wrapText="1"/>
      <protection/>
    </xf>
    <xf numFmtId="0" fontId="68" fillId="38" borderId="10" xfId="59" applyFont="1" applyFill="1" applyBorder="1" applyAlignment="1">
      <alignment horizontal="center" vertical="center" wrapText="1"/>
      <protection/>
    </xf>
    <xf numFmtId="0" fontId="50" fillId="0" borderId="0" xfId="59" applyFont="1" applyAlignment="1">
      <alignment horizontal="right" vertical="center" wrapText="1"/>
      <protection/>
    </xf>
    <xf numFmtId="0" fontId="67" fillId="37" borderId="12" xfId="59" applyFont="1" applyFill="1" applyBorder="1" applyAlignment="1">
      <alignment horizontal="center" vertical="center" wrapText="1"/>
      <protection/>
    </xf>
    <xf numFmtId="0" fontId="67" fillId="37" borderId="18" xfId="59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APD-II" xfId="59"/>
    <cellStyle name="Normal_Part-I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zoomScale="70" zoomScaleNormal="70" zoomScaleSheetLayoutView="55" zoomScalePageLayoutView="0" workbookViewId="0" topLeftCell="A1">
      <selection activeCell="L12" sqref="L12:L24"/>
    </sheetView>
  </sheetViews>
  <sheetFormatPr defaultColWidth="9.140625" defaultRowHeight="15"/>
  <cols>
    <col min="1" max="1" width="4.57421875" style="1" customWidth="1"/>
    <col min="2" max="2" width="20.421875" style="1" customWidth="1"/>
    <col min="3" max="3" width="10.140625" style="1" customWidth="1"/>
    <col min="4" max="4" width="9.140625" style="1" customWidth="1"/>
    <col min="5" max="5" width="9.8515625" style="1" customWidth="1"/>
    <col min="6" max="7" width="10.57421875" style="1" customWidth="1"/>
    <col min="8" max="9" width="11.00390625" style="1" hidden="1" customWidth="1"/>
    <col min="10" max="10" width="16.421875" style="1" bestFit="1" customWidth="1"/>
    <col min="11" max="11" width="17.421875" style="1" bestFit="1" customWidth="1"/>
    <col min="12" max="12" width="15.421875" style="1" bestFit="1" customWidth="1"/>
    <col min="13" max="13" width="15.421875" style="1" customWidth="1"/>
    <col min="14" max="14" width="13.00390625" style="1" bestFit="1" customWidth="1"/>
    <col min="15" max="15" width="14.421875" style="1" customWidth="1"/>
    <col min="16" max="16" width="7.57421875" style="1" customWidth="1"/>
    <col min="17" max="17" width="6.8515625" style="1" customWidth="1"/>
    <col min="18" max="18" width="7.7109375" style="1" customWidth="1"/>
    <col min="19" max="19" width="9.140625" style="1" customWidth="1"/>
    <col min="20" max="20" width="12.140625" style="1" bestFit="1" customWidth="1"/>
    <col min="21" max="21" width="14.00390625" style="1" customWidth="1"/>
    <col min="22" max="22" width="12.140625" style="1" bestFit="1" customWidth="1"/>
    <col min="23" max="23" width="11.8515625" style="1" bestFit="1" customWidth="1"/>
    <col min="24" max="16384" width="9.140625" style="1" customWidth="1"/>
  </cols>
  <sheetData>
    <row r="1" spans="1:22" s="8" customFormat="1" ht="16.5">
      <c r="A1" s="6"/>
      <c r="B1" s="7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218"/>
      <c r="T1" s="218"/>
      <c r="U1" s="218"/>
      <c r="V1" s="6"/>
    </row>
    <row r="2" spans="1:23" s="8" customFormat="1" ht="31.5" customHeight="1">
      <c r="A2" s="219" t="s">
        <v>37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</row>
    <row r="3" spans="1:21" s="8" customFormat="1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3" s="8" customFormat="1" ht="17.25" customHeight="1">
      <c r="A4" s="220" t="s">
        <v>38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</row>
    <row r="5" spans="1:21" s="8" customFormat="1" ht="13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</row>
    <row r="6" spans="1:23" ht="18.75">
      <c r="A6" s="221" t="s">
        <v>118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</row>
    <row r="7" spans="1:23" ht="16.5">
      <c r="A7" s="159"/>
      <c r="V7" s="214" t="s">
        <v>21</v>
      </c>
      <c r="W7" s="214"/>
    </row>
    <row r="8" spans="1:23" s="2" customFormat="1" ht="12.75">
      <c r="A8" s="211">
        <v>1</v>
      </c>
      <c r="B8" s="211">
        <v>2</v>
      </c>
      <c r="C8" s="3"/>
      <c r="D8" s="211">
        <v>3</v>
      </c>
      <c r="E8" s="211"/>
      <c r="F8" s="211"/>
      <c r="G8" s="211"/>
      <c r="H8" s="169"/>
      <c r="I8" s="169"/>
      <c r="J8" s="211">
        <v>4</v>
      </c>
      <c r="K8" s="211">
        <v>5</v>
      </c>
      <c r="L8" s="211">
        <v>6</v>
      </c>
      <c r="M8" s="3"/>
      <c r="N8" s="211">
        <v>7</v>
      </c>
      <c r="O8" s="211">
        <v>8</v>
      </c>
      <c r="P8" s="215">
        <v>9</v>
      </c>
      <c r="Q8" s="216"/>
      <c r="R8" s="216"/>
      <c r="S8" s="216"/>
      <c r="T8" s="217"/>
      <c r="U8" s="211">
        <v>10</v>
      </c>
      <c r="V8" s="211">
        <v>11</v>
      </c>
      <c r="W8" s="211">
        <v>12</v>
      </c>
    </row>
    <row r="9" spans="1:23" s="2" customFormat="1" ht="12.75">
      <c r="A9" s="211"/>
      <c r="B9" s="211"/>
      <c r="C9" s="3"/>
      <c r="D9" s="3" t="s">
        <v>16</v>
      </c>
      <c r="E9" s="3" t="s">
        <v>17</v>
      </c>
      <c r="F9" s="3" t="s">
        <v>18</v>
      </c>
      <c r="G9" s="3" t="s">
        <v>19</v>
      </c>
      <c r="H9" s="169"/>
      <c r="I9" s="169"/>
      <c r="J9" s="211"/>
      <c r="K9" s="211">
        <v>5</v>
      </c>
      <c r="L9" s="211">
        <v>6</v>
      </c>
      <c r="M9" s="3"/>
      <c r="N9" s="211">
        <v>7</v>
      </c>
      <c r="O9" s="211">
        <v>8</v>
      </c>
      <c r="P9" s="3" t="s">
        <v>16</v>
      </c>
      <c r="Q9" s="3" t="s">
        <v>17</v>
      </c>
      <c r="R9" s="3" t="s">
        <v>18</v>
      </c>
      <c r="S9" s="3" t="s">
        <v>19</v>
      </c>
      <c r="T9" s="3" t="s">
        <v>20</v>
      </c>
      <c r="U9" s="211"/>
      <c r="V9" s="211"/>
      <c r="W9" s="211"/>
    </row>
    <row r="10" spans="1:23" s="2" customFormat="1" ht="57" customHeight="1">
      <c r="A10" s="211" t="s">
        <v>0</v>
      </c>
      <c r="B10" s="211" t="s">
        <v>22</v>
      </c>
      <c r="C10" s="212" t="s">
        <v>117</v>
      </c>
      <c r="D10" s="211" t="s">
        <v>1</v>
      </c>
      <c r="E10" s="211"/>
      <c r="F10" s="211"/>
      <c r="G10" s="211"/>
      <c r="H10" s="209" t="s">
        <v>116</v>
      </c>
      <c r="I10" s="209" t="s">
        <v>115</v>
      </c>
      <c r="J10" s="211" t="s">
        <v>6</v>
      </c>
      <c r="K10" s="211" t="s">
        <v>7</v>
      </c>
      <c r="L10" s="211" t="s">
        <v>8</v>
      </c>
      <c r="M10" s="3"/>
      <c r="N10" s="211" t="s">
        <v>9</v>
      </c>
      <c r="O10" s="211" t="s">
        <v>10</v>
      </c>
      <c r="P10" s="211" t="s">
        <v>11</v>
      </c>
      <c r="Q10" s="211"/>
      <c r="R10" s="211"/>
      <c r="S10" s="211"/>
      <c r="T10" s="211"/>
      <c r="U10" s="211" t="s">
        <v>13</v>
      </c>
      <c r="V10" s="211" t="s">
        <v>14</v>
      </c>
      <c r="W10" s="211" t="s">
        <v>15</v>
      </c>
    </row>
    <row r="11" spans="1:23" s="2" customFormat="1" ht="34.5" customHeight="1">
      <c r="A11" s="211"/>
      <c r="B11" s="211"/>
      <c r="C11" s="213"/>
      <c r="D11" s="3" t="s">
        <v>2</v>
      </c>
      <c r="E11" s="3" t="s">
        <v>3</v>
      </c>
      <c r="F11" s="3" t="s">
        <v>4</v>
      </c>
      <c r="G11" s="3" t="s">
        <v>5</v>
      </c>
      <c r="H11" s="210"/>
      <c r="I11" s="210"/>
      <c r="J11" s="211"/>
      <c r="K11" s="211"/>
      <c r="L11" s="211"/>
      <c r="M11" s="3"/>
      <c r="N11" s="211"/>
      <c r="O11" s="211"/>
      <c r="P11" s="3" t="s">
        <v>2</v>
      </c>
      <c r="Q11" s="3" t="s">
        <v>3</v>
      </c>
      <c r="R11" s="3" t="s">
        <v>4</v>
      </c>
      <c r="S11" s="3" t="s">
        <v>5</v>
      </c>
      <c r="T11" s="3" t="s">
        <v>12</v>
      </c>
      <c r="U11" s="211"/>
      <c r="V11" s="211"/>
      <c r="W11" s="211"/>
    </row>
    <row r="12" spans="1:23" s="162" customFormat="1" ht="17.25">
      <c r="A12" s="4">
        <v>1</v>
      </c>
      <c r="B12" s="5" t="s">
        <v>23</v>
      </c>
      <c r="C12" s="179">
        <v>33644</v>
      </c>
      <c r="D12" s="180">
        <v>18931</v>
      </c>
      <c r="E12" s="180">
        <v>7537</v>
      </c>
      <c r="F12" s="180">
        <v>7121</v>
      </c>
      <c r="G12" s="161">
        <f>SUM(D12:F12)</f>
        <v>33589</v>
      </c>
      <c r="H12" s="161">
        <v>33502</v>
      </c>
      <c r="I12" s="161">
        <f>G12-H12</f>
        <v>87</v>
      </c>
      <c r="J12" s="177">
        <v>8207</v>
      </c>
      <c r="K12" s="160">
        <v>34582</v>
      </c>
      <c r="L12" s="177">
        <v>8207</v>
      </c>
      <c r="M12" s="177">
        <f>J12-L12</f>
        <v>0</v>
      </c>
      <c r="N12" s="160">
        <v>1310</v>
      </c>
      <c r="O12" s="160">
        <v>151356</v>
      </c>
      <c r="P12" s="160">
        <v>0.8679407000000001</v>
      </c>
      <c r="Q12" s="160">
        <v>0.33394</v>
      </c>
      <c r="R12" s="160">
        <v>0.3428617</v>
      </c>
      <c r="S12" s="161">
        <f>SUM(P12:R12)</f>
        <v>1.5447424000000003</v>
      </c>
      <c r="T12" s="160">
        <v>0.60932</v>
      </c>
      <c r="U12" s="160">
        <v>0</v>
      </c>
      <c r="V12" s="160">
        <v>1085</v>
      </c>
      <c r="W12" s="160">
        <v>17</v>
      </c>
    </row>
    <row r="13" spans="1:23" s="162" customFormat="1" ht="17.25">
      <c r="A13" s="4">
        <v>2</v>
      </c>
      <c r="B13" s="5" t="s">
        <v>24</v>
      </c>
      <c r="C13" s="179">
        <v>40486</v>
      </c>
      <c r="D13" s="180">
        <v>19337</v>
      </c>
      <c r="E13" s="180">
        <v>9409</v>
      </c>
      <c r="F13" s="180">
        <v>11740</v>
      </c>
      <c r="G13" s="161">
        <f aca="true" t="shared" si="0" ref="G13:G24">SUM(D13:F13)</f>
        <v>40486</v>
      </c>
      <c r="H13" s="161">
        <v>40465</v>
      </c>
      <c r="I13" s="161">
        <f aca="true" t="shared" si="1" ref="I13:I24">G13-H13</f>
        <v>21</v>
      </c>
      <c r="J13" s="177">
        <v>13870</v>
      </c>
      <c r="K13" s="160">
        <v>243745</v>
      </c>
      <c r="L13" s="177">
        <v>13461</v>
      </c>
      <c r="M13" s="177">
        <f aca="true" t="shared" si="2" ref="M13:M24">J13-L13</f>
        <v>409</v>
      </c>
      <c r="N13" s="160">
        <v>1786</v>
      </c>
      <c r="O13" s="160">
        <v>112852.18666666666</v>
      </c>
      <c r="P13" s="163">
        <v>0.33855655999999995</v>
      </c>
      <c r="Q13" s="163">
        <v>0.50783484</v>
      </c>
      <c r="R13" s="163">
        <v>0.28213046666666663</v>
      </c>
      <c r="S13" s="161">
        <f aca="true" t="shared" si="3" ref="S13:S24">SUM(P13:R13)</f>
        <v>1.1285218666666665</v>
      </c>
      <c r="T13" s="163">
        <v>0.33855655999999995</v>
      </c>
      <c r="U13" s="164">
        <v>0</v>
      </c>
      <c r="V13" s="164">
        <v>1689</v>
      </c>
      <c r="W13" s="164">
        <v>273</v>
      </c>
    </row>
    <row r="14" spans="1:23" s="162" customFormat="1" ht="17.25">
      <c r="A14" s="4">
        <v>3</v>
      </c>
      <c r="B14" s="5" t="s">
        <v>25</v>
      </c>
      <c r="C14" s="179">
        <v>75331</v>
      </c>
      <c r="D14" s="180">
        <v>39789</v>
      </c>
      <c r="E14" s="180">
        <v>16324</v>
      </c>
      <c r="F14" s="180">
        <v>19150</v>
      </c>
      <c r="G14" s="161">
        <f t="shared" si="0"/>
        <v>75263</v>
      </c>
      <c r="H14" s="161">
        <v>75263</v>
      </c>
      <c r="I14" s="161">
        <f t="shared" si="1"/>
        <v>0</v>
      </c>
      <c r="J14" s="177">
        <v>17684</v>
      </c>
      <c r="K14" s="160">
        <v>48090</v>
      </c>
      <c r="L14" s="177">
        <v>17684</v>
      </c>
      <c r="M14" s="177">
        <f t="shared" si="2"/>
        <v>0</v>
      </c>
      <c r="N14" s="160">
        <v>5001</v>
      </c>
      <c r="O14" s="160">
        <v>708460</v>
      </c>
      <c r="P14" s="163">
        <v>1.07484</v>
      </c>
      <c r="Q14" s="163">
        <v>0.51089</v>
      </c>
      <c r="R14" s="163">
        <v>0.72254</v>
      </c>
      <c r="S14" s="161">
        <f t="shared" si="3"/>
        <v>2.30827</v>
      </c>
      <c r="T14" s="163">
        <v>0.45297</v>
      </c>
      <c r="U14" s="164">
        <v>0</v>
      </c>
      <c r="V14" s="164">
        <v>400</v>
      </c>
      <c r="W14" s="164">
        <v>33</v>
      </c>
    </row>
    <row r="15" spans="1:23" s="162" customFormat="1" ht="17.25">
      <c r="A15" s="4">
        <v>4</v>
      </c>
      <c r="B15" s="5" t="s">
        <v>26</v>
      </c>
      <c r="C15" s="179">
        <v>42915</v>
      </c>
      <c r="D15" s="180">
        <v>20303</v>
      </c>
      <c r="E15" s="180">
        <v>8495</v>
      </c>
      <c r="F15" s="180">
        <v>13621</v>
      </c>
      <c r="G15" s="161">
        <f t="shared" si="0"/>
        <v>42419</v>
      </c>
      <c r="H15" s="161">
        <v>42195</v>
      </c>
      <c r="I15" s="161">
        <f t="shared" si="1"/>
        <v>224</v>
      </c>
      <c r="J15" s="177">
        <v>12451</v>
      </c>
      <c r="K15" s="160">
        <v>21381.689</v>
      </c>
      <c r="L15" s="177">
        <v>12442</v>
      </c>
      <c r="M15" s="177">
        <f t="shared" si="2"/>
        <v>9</v>
      </c>
      <c r="N15" s="160">
        <v>2455</v>
      </c>
      <c r="O15" s="160">
        <v>151762</v>
      </c>
      <c r="P15" s="188">
        <v>0.42476</v>
      </c>
      <c r="Q15" s="188">
        <v>0.21904999999999997</v>
      </c>
      <c r="R15" s="188">
        <v>0.27721999999999997</v>
      </c>
      <c r="S15" s="161">
        <f t="shared" si="3"/>
        <v>0.92103</v>
      </c>
      <c r="T15" s="189">
        <v>0.26209</v>
      </c>
      <c r="U15" s="164">
        <v>0</v>
      </c>
      <c r="V15" s="164">
        <v>609</v>
      </c>
      <c r="W15" s="164">
        <v>7</v>
      </c>
    </row>
    <row r="16" spans="1:23" s="162" customFormat="1" ht="17.25">
      <c r="A16" s="4">
        <v>5</v>
      </c>
      <c r="B16" s="5" t="s">
        <v>27</v>
      </c>
      <c r="C16" s="179">
        <v>49220</v>
      </c>
      <c r="D16" s="180">
        <v>6849</v>
      </c>
      <c r="E16" s="180">
        <v>28320</v>
      </c>
      <c r="F16" s="180">
        <v>13676</v>
      </c>
      <c r="G16" s="161">
        <f t="shared" si="0"/>
        <v>48845</v>
      </c>
      <c r="H16" s="161">
        <v>48777</v>
      </c>
      <c r="I16" s="161">
        <f t="shared" si="1"/>
        <v>68</v>
      </c>
      <c r="J16" s="177">
        <v>14515</v>
      </c>
      <c r="K16" s="160">
        <v>31284.31</v>
      </c>
      <c r="L16" s="177">
        <v>14515</v>
      </c>
      <c r="M16" s="177">
        <f t="shared" si="2"/>
        <v>0</v>
      </c>
      <c r="N16" s="160">
        <v>2070</v>
      </c>
      <c r="O16" s="160">
        <v>437980.34</v>
      </c>
      <c r="P16" s="163">
        <v>0.3794598322698874</v>
      </c>
      <c r="Q16" s="163">
        <v>1.243051510045766</v>
      </c>
      <c r="R16" s="163">
        <v>0.6040786576843464</v>
      </c>
      <c r="S16" s="161">
        <f t="shared" si="3"/>
        <v>2.22659</v>
      </c>
      <c r="T16" s="163">
        <v>0.60447</v>
      </c>
      <c r="U16" s="164">
        <v>0</v>
      </c>
      <c r="V16" s="164">
        <v>2902</v>
      </c>
      <c r="W16" s="164">
        <v>493</v>
      </c>
    </row>
    <row r="17" spans="1:23" s="162" customFormat="1" ht="16.5" customHeight="1">
      <c r="A17" s="4">
        <v>6</v>
      </c>
      <c r="B17" s="5" t="s">
        <v>28</v>
      </c>
      <c r="C17" s="179">
        <v>36756</v>
      </c>
      <c r="D17" s="180">
        <v>14150</v>
      </c>
      <c r="E17" s="180">
        <v>13119</v>
      </c>
      <c r="F17" s="180">
        <v>8498</v>
      </c>
      <c r="G17" s="161">
        <f t="shared" si="0"/>
        <v>35767</v>
      </c>
      <c r="H17" s="161">
        <v>34544</v>
      </c>
      <c r="I17" s="161">
        <f t="shared" si="1"/>
        <v>1223</v>
      </c>
      <c r="J17" s="177">
        <v>21428</v>
      </c>
      <c r="K17" s="160">
        <v>106470</v>
      </c>
      <c r="L17" s="177">
        <v>20030</v>
      </c>
      <c r="M17" s="177">
        <f t="shared" si="2"/>
        <v>1398</v>
      </c>
      <c r="N17" s="160">
        <v>11986</v>
      </c>
      <c r="O17" s="160">
        <v>757057</v>
      </c>
      <c r="P17" s="163">
        <v>1.720335</v>
      </c>
      <c r="Q17" s="163">
        <v>0.73733</v>
      </c>
      <c r="R17" s="163">
        <v>0.69469</v>
      </c>
      <c r="S17" s="161">
        <f t="shared" si="3"/>
        <v>3.152355</v>
      </c>
      <c r="T17" s="163">
        <v>0.97653</v>
      </c>
      <c r="U17" s="164">
        <v>0</v>
      </c>
      <c r="V17" s="164">
        <v>7221</v>
      </c>
      <c r="W17" s="164">
        <v>1382</v>
      </c>
    </row>
    <row r="18" spans="1:23" s="162" customFormat="1" ht="17.25">
      <c r="A18" s="4">
        <v>7</v>
      </c>
      <c r="B18" s="5" t="s">
        <v>29</v>
      </c>
      <c r="C18" s="179">
        <v>34248</v>
      </c>
      <c r="D18" s="180">
        <v>6942</v>
      </c>
      <c r="E18" s="180">
        <v>14469</v>
      </c>
      <c r="F18" s="180">
        <v>12837</v>
      </c>
      <c r="G18" s="161">
        <f t="shared" si="0"/>
        <v>34248</v>
      </c>
      <c r="H18" s="161">
        <v>34186</v>
      </c>
      <c r="I18" s="161">
        <f t="shared" si="1"/>
        <v>62</v>
      </c>
      <c r="J18" s="177">
        <v>10013</v>
      </c>
      <c r="K18" s="160">
        <v>15670</v>
      </c>
      <c r="L18" s="177">
        <v>9992</v>
      </c>
      <c r="M18" s="177">
        <f t="shared" si="2"/>
        <v>21</v>
      </c>
      <c r="N18" s="160">
        <v>4333</v>
      </c>
      <c r="O18" s="160">
        <v>312126</v>
      </c>
      <c r="P18" s="163">
        <v>0.24084</v>
      </c>
      <c r="Q18" s="163">
        <v>0.64735</v>
      </c>
      <c r="R18" s="163">
        <v>0.39727</v>
      </c>
      <c r="S18" s="161">
        <f t="shared" si="3"/>
        <v>1.28546</v>
      </c>
      <c r="T18" s="163">
        <v>0.47087</v>
      </c>
      <c r="U18" s="164">
        <v>0</v>
      </c>
      <c r="V18" s="164">
        <v>259</v>
      </c>
      <c r="W18" s="164">
        <v>34</v>
      </c>
    </row>
    <row r="19" spans="1:23" s="162" customFormat="1" ht="17.25">
      <c r="A19" s="4">
        <v>8</v>
      </c>
      <c r="B19" s="5" t="s">
        <v>30</v>
      </c>
      <c r="C19" s="179">
        <v>51403</v>
      </c>
      <c r="D19" s="180">
        <v>16441</v>
      </c>
      <c r="E19" s="180">
        <v>17727</v>
      </c>
      <c r="F19" s="180">
        <v>17235</v>
      </c>
      <c r="G19" s="161">
        <f t="shared" si="0"/>
        <v>51403</v>
      </c>
      <c r="H19" s="161">
        <v>51300</v>
      </c>
      <c r="I19" s="161">
        <f t="shared" si="1"/>
        <v>103</v>
      </c>
      <c r="J19" s="177">
        <v>14731</v>
      </c>
      <c r="K19" s="160">
        <v>29450</v>
      </c>
      <c r="L19" s="177">
        <v>14731</v>
      </c>
      <c r="M19" s="177">
        <f t="shared" si="2"/>
        <v>0</v>
      </c>
      <c r="N19" s="160">
        <v>1682</v>
      </c>
      <c r="O19" s="160">
        <v>126620</v>
      </c>
      <c r="P19" s="163">
        <v>0.67907</v>
      </c>
      <c r="Q19" s="163">
        <v>0.82234</v>
      </c>
      <c r="R19" s="163">
        <v>0.81291</v>
      </c>
      <c r="S19" s="161">
        <f t="shared" si="3"/>
        <v>2.31432</v>
      </c>
      <c r="T19" s="163">
        <v>0.74251</v>
      </c>
      <c r="U19" s="164">
        <v>0</v>
      </c>
      <c r="V19" s="164">
        <v>730</v>
      </c>
      <c r="W19" s="164">
        <v>43</v>
      </c>
    </row>
    <row r="20" spans="1:23" s="162" customFormat="1" ht="17.25">
      <c r="A20" s="4">
        <v>9</v>
      </c>
      <c r="B20" s="5" t="s">
        <v>31</v>
      </c>
      <c r="C20" s="179">
        <v>21486</v>
      </c>
      <c r="D20" s="180">
        <v>5293</v>
      </c>
      <c r="E20" s="180">
        <v>10560</v>
      </c>
      <c r="F20" s="180">
        <v>5598</v>
      </c>
      <c r="G20" s="161">
        <f t="shared" si="0"/>
        <v>21451</v>
      </c>
      <c r="H20" s="161">
        <v>21292</v>
      </c>
      <c r="I20" s="161">
        <f t="shared" si="1"/>
        <v>159</v>
      </c>
      <c r="J20" s="177">
        <v>7748</v>
      </c>
      <c r="K20" s="160">
        <v>1190</v>
      </c>
      <c r="L20" s="177">
        <v>7748</v>
      </c>
      <c r="M20" s="177">
        <f t="shared" si="2"/>
        <v>0</v>
      </c>
      <c r="N20" s="160">
        <v>2952</v>
      </c>
      <c r="O20" s="160">
        <v>101000</v>
      </c>
      <c r="P20" s="163">
        <v>0.1731739</v>
      </c>
      <c r="Q20" s="163">
        <v>0.4098718</v>
      </c>
      <c r="R20" s="163">
        <v>0.2842135</v>
      </c>
      <c r="S20" s="161">
        <f t="shared" si="3"/>
        <v>0.8672592</v>
      </c>
      <c r="T20" s="163">
        <v>0.41384</v>
      </c>
      <c r="U20" s="164">
        <v>0</v>
      </c>
      <c r="V20" s="164">
        <v>160</v>
      </c>
      <c r="W20" s="164">
        <v>34</v>
      </c>
    </row>
    <row r="21" spans="1:23" s="162" customFormat="1" ht="17.25">
      <c r="A21" s="4">
        <v>10</v>
      </c>
      <c r="B21" s="5" t="s">
        <v>32</v>
      </c>
      <c r="C21" s="179">
        <v>60613</v>
      </c>
      <c r="D21" s="180">
        <v>45857</v>
      </c>
      <c r="E21" s="180">
        <v>986</v>
      </c>
      <c r="F21" s="180">
        <v>13718</v>
      </c>
      <c r="G21" s="161">
        <f t="shared" si="0"/>
        <v>60561</v>
      </c>
      <c r="H21" s="161">
        <v>60376</v>
      </c>
      <c r="I21" s="161">
        <f t="shared" si="1"/>
        <v>185</v>
      </c>
      <c r="J21" s="177">
        <v>15614</v>
      </c>
      <c r="K21" s="160">
        <v>28580</v>
      </c>
      <c r="L21" s="177">
        <v>15670</v>
      </c>
      <c r="M21" s="177">
        <f t="shared" si="2"/>
        <v>-56</v>
      </c>
      <c r="N21" s="160">
        <v>4111</v>
      </c>
      <c r="O21" s="160">
        <v>4.18216</v>
      </c>
      <c r="P21" s="163">
        <v>0.9994099999999999</v>
      </c>
      <c r="Q21" s="163">
        <v>0.02089</v>
      </c>
      <c r="R21" s="163">
        <v>0.25550999999999996</v>
      </c>
      <c r="S21" s="161">
        <f t="shared" si="3"/>
        <v>1.2758099999999999</v>
      </c>
      <c r="T21" s="163">
        <v>0.29569</v>
      </c>
      <c r="U21" s="164">
        <v>0</v>
      </c>
      <c r="V21" s="164">
        <v>2071</v>
      </c>
      <c r="W21" s="164">
        <v>68</v>
      </c>
    </row>
    <row r="22" spans="1:23" s="162" customFormat="1" ht="17.25">
      <c r="A22" s="4">
        <v>11</v>
      </c>
      <c r="B22" s="5" t="s">
        <v>33</v>
      </c>
      <c r="C22" s="179">
        <v>23049</v>
      </c>
      <c r="D22" s="180">
        <v>3647</v>
      </c>
      <c r="E22" s="180">
        <v>13424</v>
      </c>
      <c r="F22" s="180">
        <v>5978</v>
      </c>
      <c r="G22" s="161">
        <f t="shared" si="0"/>
        <v>23049</v>
      </c>
      <c r="H22" s="161">
        <v>22683</v>
      </c>
      <c r="I22" s="161">
        <f t="shared" si="1"/>
        <v>366</v>
      </c>
      <c r="J22" s="177">
        <v>11807</v>
      </c>
      <c r="K22" s="160">
        <v>0</v>
      </c>
      <c r="L22" s="177">
        <v>11807</v>
      </c>
      <c r="M22" s="177">
        <f t="shared" si="2"/>
        <v>0</v>
      </c>
      <c r="N22" s="160">
        <v>464</v>
      </c>
      <c r="O22" s="160">
        <v>0</v>
      </c>
      <c r="P22" s="163">
        <v>0.25182</v>
      </c>
      <c r="Q22" s="163">
        <v>0.70421</v>
      </c>
      <c r="R22" s="163">
        <v>0.40777</v>
      </c>
      <c r="S22" s="161">
        <f t="shared" si="3"/>
        <v>1.3638</v>
      </c>
      <c r="T22" s="163">
        <v>0.42324</v>
      </c>
      <c r="U22" s="164">
        <v>0</v>
      </c>
      <c r="V22" s="164">
        <v>720</v>
      </c>
      <c r="W22" s="164">
        <v>104</v>
      </c>
    </row>
    <row r="23" spans="1:23" s="162" customFormat="1" ht="17.25">
      <c r="A23" s="4">
        <v>12</v>
      </c>
      <c r="B23" s="5" t="s">
        <v>34</v>
      </c>
      <c r="C23" s="179">
        <v>43676</v>
      </c>
      <c r="D23" s="180">
        <v>26039</v>
      </c>
      <c r="E23" s="180">
        <v>2353</v>
      </c>
      <c r="F23" s="180">
        <v>15284</v>
      </c>
      <c r="G23" s="161">
        <f t="shared" si="0"/>
        <v>43676</v>
      </c>
      <c r="H23" s="161">
        <v>40114</v>
      </c>
      <c r="I23" s="161">
        <f t="shared" si="1"/>
        <v>3562</v>
      </c>
      <c r="J23" s="177">
        <v>4343</v>
      </c>
      <c r="K23" s="160">
        <v>16193</v>
      </c>
      <c r="L23" s="177">
        <v>4323</v>
      </c>
      <c r="M23" s="177">
        <f t="shared" si="2"/>
        <v>20</v>
      </c>
      <c r="N23" s="160">
        <v>417</v>
      </c>
      <c r="O23" s="160">
        <v>211414</v>
      </c>
      <c r="P23" s="163">
        <v>0.26759</v>
      </c>
      <c r="Q23" s="163">
        <v>0.00557</v>
      </c>
      <c r="R23" s="163">
        <v>0.08343</v>
      </c>
      <c r="S23" s="161">
        <f t="shared" si="3"/>
        <v>0.35659</v>
      </c>
      <c r="T23" s="163">
        <v>0.1706</v>
      </c>
      <c r="U23" s="164">
        <v>0</v>
      </c>
      <c r="V23" s="164">
        <v>273</v>
      </c>
      <c r="W23" s="164">
        <v>0</v>
      </c>
    </row>
    <row r="24" spans="1:23" s="162" customFormat="1" ht="17.25">
      <c r="A24" s="4">
        <v>13</v>
      </c>
      <c r="B24" s="5" t="s">
        <v>35</v>
      </c>
      <c r="C24" s="179">
        <v>54712</v>
      </c>
      <c r="D24" s="180">
        <v>37267</v>
      </c>
      <c r="E24" s="180">
        <v>4105</v>
      </c>
      <c r="F24" s="180">
        <v>13340</v>
      </c>
      <c r="G24" s="161">
        <f t="shared" si="0"/>
        <v>54712</v>
      </c>
      <c r="H24" s="161">
        <v>54816</v>
      </c>
      <c r="I24" s="161">
        <f t="shared" si="1"/>
        <v>-104</v>
      </c>
      <c r="J24" s="177">
        <v>6825</v>
      </c>
      <c r="K24" s="160">
        <v>34487</v>
      </c>
      <c r="L24" s="177">
        <v>6825</v>
      </c>
      <c r="M24" s="177">
        <f t="shared" si="2"/>
        <v>0</v>
      </c>
      <c r="N24" s="160">
        <v>1746</v>
      </c>
      <c r="O24" s="160">
        <v>92931</v>
      </c>
      <c r="P24" s="163">
        <v>0.45872</v>
      </c>
      <c r="Q24" s="163">
        <v>0.11261</v>
      </c>
      <c r="R24" s="163">
        <v>0.11543</v>
      </c>
      <c r="S24" s="161">
        <f t="shared" si="3"/>
        <v>0.68676</v>
      </c>
      <c r="T24" s="163">
        <v>0.19447</v>
      </c>
      <c r="U24" s="164">
        <v>0</v>
      </c>
      <c r="V24" s="164">
        <v>351</v>
      </c>
      <c r="W24" s="164">
        <v>20</v>
      </c>
    </row>
    <row r="25" spans="1:23" s="168" customFormat="1" ht="17.25">
      <c r="A25" s="165"/>
      <c r="B25" s="165" t="s">
        <v>36</v>
      </c>
      <c r="C25" s="165">
        <f aca="true" t="shared" si="4" ref="C25:W25">SUM(C12:C24)</f>
        <v>567539</v>
      </c>
      <c r="D25" s="165">
        <f t="shared" si="4"/>
        <v>260845</v>
      </c>
      <c r="E25" s="165">
        <f t="shared" si="4"/>
        <v>146828</v>
      </c>
      <c r="F25" s="165">
        <f t="shared" si="4"/>
        <v>157796</v>
      </c>
      <c r="G25" s="165">
        <f t="shared" si="4"/>
        <v>565469</v>
      </c>
      <c r="H25" s="165">
        <f>SUM(H12:H24)</f>
        <v>559513</v>
      </c>
      <c r="I25" s="165">
        <f>SUM(I12:I24)</f>
        <v>5956</v>
      </c>
      <c r="J25" s="165">
        <f t="shared" si="4"/>
        <v>159236</v>
      </c>
      <c r="K25" s="165">
        <f t="shared" si="4"/>
        <v>611122.9990000001</v>
      </c>
      <c r="L25" s="165">
        <f t="shared" si="4"/>
        <v>157435</v>
      </c>
      <c r="M25" s="165"/>
      <c r="N25" s="165">
        <f t="shared" si="4"/>
        <v>40313</v>
      </c>
      <c r="O25" s="165">
        <f t="shared" si="4"/>
        <v>3163562.708826666</v>
      </c>
      <c r="P25" s="166">
        <f t="shared" si="4"/>
        <v>7.876515992269889</v>
      </c>
      <c r="Q25" s="166">
        <f t="shared" si="4"/>
        <v>6.274938150045766</v>
      </c>
      <c r="R25" s="166">
        <f t="shared" si="4"/>
        <v>5.280054324351013</v>
      </c>
      <c r="S25" s="166">
        <f t="shared" si="4"/>
        <v>19.43150846666667</v>
      </c>
      <c r="T25" s="166">
        <f t="shared" si="4"/>
        <v>5.95515656</v>
      </c>
      <c r="U25" s="167">
        <f t="shared" si="4"/>
        <v>0</v>
      </c>
      <c r="V25" s="167">
        <f t="shared" si="4"/>
        <v>18470</v>
      </c>
      <c r="W25" s="167">
        <f t="shared" si="4"/>
        <v>2508</v>
      </c>
    </row>
  </sheetData>
  <sheetProtection/>
  <mergeCells count="32">
    <mergeCell ref="S1:U1"/>
    <mergeCell ref="A2:W2"/>
    <mergeCell ref="A4:W4"/>
    <mergeCell ref="A6:W6"/>
    <mergeCell ref="D10:G10"/>
    <mergeCell ref="J10:J11"/>
    <mergeCell ref="V7:W7"/>
    <mergeCell ref="D8:G8"/>
    <mergeCell ref="U8:U9"/>
    <mergeCell ref="L8:L9"/>
    <mergeCell ref="N8:N9"/>
    <mergeCell ref="V8:V9"/>
    <mergeCell ref="W8:W9"/>
    <mergeCell ref="P8:T8"/>
    <mergeCell ref="O8:O9"/>
    <mergeCell ref="A10:A11"/>
    <mergeCell ref="B10:B11"/>
    <mergeCell ref="A8:A9"/>
    <mergeCell ref="B8:B9"/>
    <mergeCell ref="J8:J9"/>
    <mergeCell ref="K8:K9"/>
    <mergeCell ref="C10:C11"/>
    <mergeCell ref="L10:L11"/>
    <mergeCell ref="H10:H11"/>
    <mergeCell ref="I10:I11"/>
    <mergeCell ref="W10:W11"/>
    <mergeCell ref="P10:T10"/>
    <mergeCell ref="O10:O11"/>
    <mergeCell ref="U10:U11"/>
    <mergeCell ref="V10:V11"/>
    <mergeCell ref="N10:N11"/>
    <mergeCell ref="K10:K11"/>
  </mergeCells>
  <printOptions/>
  <pageMargins left="0.5" right="0.5" top="0.5" bottom="0.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zoomScale="55" zoomScaleNormal="55" zoomScaleSheetLayoutView="70" zoomScalePageLayoutView="0" workbookViewId="0" topLeftCell="A1">
      <pane xSplit="3" ySplit="12" topLeftCell="E1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Q30" sqref="Q30"/>
    </sheetView>
  </sheetViews>
  <sheetFormatPr defaultColWidth="9.140625" defaultRowHeight="15"/>
  <cols>
    <col min="1" max="1" width="4.57421875" style="8" customWidth="1"/>
    <col min="2" max="2" width="19.421875" style="7" customWidth="1"/>
    <col min="3" max="3" width="0.42578125" style="8" hidden="1" customWidth="1"/>
    <col min="4" max="4" width="12.421875" style="8" customWidth="1"/>
    <col min="5" max="5" width="11.421875" style="61" customWidth="1"/>
    <col min="6" max="6" width="11.00390625" style="8" customWidth="1"/>
    <col min="7" max="7" width="10.8515625" style="8" customWidth="1"/>
    <col min="8" max="8" width="9.8515625" style="8" customWidth="1"/>
    <col min="9" max="10" width="11.7109375" style="8" customWidth="1"/>
    <col min="11" max="11" width="16.57421875" style="8" customWidth="1"/>
    <col min="12" max="12" width="13.00390625" style="8" customWidth="1"/>
    <col min="13" max="13" width="13.28125" style="8" customWidth="1"/>
    <col min="14" max="14" width="12.7109375" style="8" customWidth="1"/>
    <col min="15" max="16" width="13.8515625" style="8" customWidth="1"/>
    <col min="17" max="17" width="13.7109375" style="8" customWidth="1"/>
    <col min="18" max="18" width="0.13671875" style="8" hidden="1" customWidth="1"/>
    <col min="19" max="19" width="9.140625" style="8" customWidth="1"/>
    <col min="20" max="20" width="12.140625" style="8" bestFit="1" customWidth="1"/>
    <col min="21" max="21" width="9.7109375" style="8" bestFit="1" customWidth="1"/>
    <col min="22" max="16384" width="9.140625" style="8" customWidth="1"/>
  </cols>
  <sheetData>
    <row r="1" spans="1:18" ht="16.5">
      <c r="A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18" t="s">
        <v>62</v>
      </c>
      <c r="P1" s="218"/>
      <c r="Q1" s="218"/>
      <c r="R1" s="6"/>
    </row>
    <row r="2" spans="1:17" ht="31.5" customHeight="1">
      <c r="A2" s="222" t="s">
        <v>37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</row>
    <row r="3" spans="1:17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7.25" customHeight="1">
      <c r="A4" s="220" t="s">
        <v>38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</row>
    <row r="5" spans="1:17" ht="13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1:17" ht="20.25" customHeight="1">
      <c r="A6" s="223" t="s">
        <v>119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</row>
    <row r="7" spans="1:17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8" s="13" customFormat="1" ht="15.75">
      <c r="A8" s="12" t="s">
        <v>39</v>
      </c>
      <c r="C8" s="14"/>
      <c r="D8" s="14"/>
      <c r="E8" s="15"/>
      <c r="F8" s="14"/>
      <c r="G8" s="14"/>
      <c r="H8" s="14"/>
      <c r="I8" s="14"/>
      <c r="J8" s="14"/>
      <c r="K8" s="14"/>
      <c r="L8" s="14"/>
      <c r="M8" s="16"/>
      <c r="N8" s="14"/>
      <c r="O8" s="14"/>
      <c r="P8" s="14"/>
      <c r="Q8" s="17" t="s">
        <v>40</v>
      </c>
      <c r="R8" s="14"/>
    </row>
    <row r="9" spans="1:18" s="19" customFormat="1" ht="61.5" customHeight="1">
      <c r="A9" s="234" t="s">
        <v>0</v>
      </c>
      <c r="B9" s="234" t="s">
        <v>41</v>
      </c>
      <c r="C9" s="18" t="s">
        <v>42</v>
      </c>
      <c r="D9" s="234" t="s">
        <v>43</v>
      </c>
      <c r="E9" s="226" t="s">
        <v>44</v>
      </c>
      <c r="F9" s="226"/>
      <c r="G9" s="226" t="s">
        <v>45</v>
      </c>
      <c r="H9" s="226"/>
      <c r="I9" s="234" t="s">
        <v>46</v>
      </c>
      <c r="J9" s="234" t="s">
        <v>47</v>
      </c>
      <c r="K9" s="234" t="s">
        <v>57</v>
      </c>
      <c r="L9" s="231" t="s">
        <v>48</v>
      </c>
      <c r="M9" s="231"/>
      <c r="N9" s="231"/>
      <c r="O9" s="231"/>
      <c r="P9" s="231"/>
      <c r="Q9" s="231"/>
      <c r="R9" s="231"/>
    </row>
    <row r="10" spans="1:18" s="19" customFormat="1" ht="69.75" customHeight="1">
      <c r="A10" s="235"/>
      <c r="B10" s="235"/>
      <c r="C10" s="18"/>
      <c r="D10" s="235"/>
      <c r="E10" s="232" t="s">
        <v>49</v>
      </c>
      <c r="F10" s="232" t="s">
        <v>50</v>
      </c>
      <c r="G10" s="232" t="s">
        <v>49</v>
      </c>
      <c r="H10" s="232" t="s">
        <v>50</v>
      </c>
      <c r="I10" s="235"/>
      <c r="J10" s="235"/>
      <c r="K10" s="235"/>
      <c r="L10" s="224" t="s">
        <v>51</v>
      </c>
      <c r="M10" s="224" t="s">
        <v>52</v>
      </c>
      <c r="N10" s="224" t="s">
        <v>53</v>
      </c>
      <c r="O10" s="229" t="s">
        <v>58</v>
      </c>
      <c r="P10" s="230"/>
      <c r="Q10" s="224" t="s">
        <v>61</v>
      </c>
      <c r="R10" s="20"/>
    </row>
    <row r="11" spans="1:18" s="19" customFormat="1" ht="30">
      <c r="A11" s="236"/>
      <c r="B11" s="236"/>
      <c r="C11" s="18"/>
      <c r="D11" s="236"/>
      <c r="E11" s="233"/>
      <c r="F11" s="233"/>
      <c r="G11" s="233"/>
      <c r="H11" s="233"/>
      <c r="I11" s="236"/>
      <c r="J11" s="236"/>
      <c r="K11" s="236"/>
      <c r="L11" s="225"/>
      <c r="M11" s="225"/>
      <c r="N11" s="225"/>
      <c r="O11" s="62" t="s">
        <v>59</v>
      </c>
      <c r="P11" s="62" t="s">
        <v>60</v>
      </c>
      <c r="Q11" s="225"/>
      <c r="R11" s="20"/>
    </row>
    <row r="12" spans="1:18" s="13" customFormat="1" ht="12.75">
      <c r="A12" s="21"/>
      <c r="B12" s="99">
        <v>1</v>
      </c>
      <c r="C12" s="156"/>
      <c r="D12" s="156">
        <v>2</v>
      </c>
      <c r="E12" s="157">
        <v>3</v>
      </c>
      <c r="F12" s="158">
        <v>4</v>
      </c>
      <c r="G12" s="157">
        <v>5</v>
      </c>
      <c r="H12" s="158">
        <v>6</v>
      </c>
      <c r="I12" s="99">
        <v>7</v>
      </c>
      <c r="J12" s="156">
        <v>8</v>
      </c>
      <c r="K12" s="99">
        <v>9</v>
      </c>
      <c r="L12" s="156">
        <v>10</v>
      </c>
      <c r="M12" s="99">
        <v>11</v>
      </c>
      <c r="N12" s="156">
        <v>12</v>
      </c>
      <c r="O12" s="99">
        <v>13</v>
      </c>
      <c r="P12" s="156">
        <v>14</v>
      </c>
      <c r="Q12" s="99">
        <v>15</v>
      </c>
      <c r="R12" s="22"/>
    </row>
    <row r="13" spans="1:18" s="29" customFormat="1" ht="15">
      <c r="A13" s="23">
        <v>1</v>
      </c>
      <c r="B13" s="24" t="s">
        <v>23</v>
      </c>
      <c r="C13" s="150">
        <v>2912</v>
      </c>
      <c r="D13" s="151">
        <v>100.29882069999998</v>
      </c>
      <c r="E13" s="25"/>
      <c r="F13" s="25"/>
      <c r="G13" s="26"/>
      <c r="H13" s="25"/>
      <c r="I13" s="27"/>
      <c r="J13" s="27">
        <f>SUM(D13:I13)</f>
        <v>100.29882069999998</v>
      </c>
      <c r="K13" s="27"/>
      <c r="L13" s="27">
        <v>111.385685</v>
      </c>
      <c r="M13" s="27">
        <v>4.31241</v>
      </c>
      <c r="N13" s="27">
        <v>42.44885</v>
      </c>
      <c r="O13" s="27">
        <v>0.35207</v>
      </c>
      <c r="P13" s="27">
        <v>1.12744</v>
      </c>
      <c r="Q13" s="27">
        <f>SUM(L13:P13)</f>
        <v>159.626455</v>
      </c>
      <c r="R13" s="28"/>
    </row>
    <row r="14" spans="1:18" s="29" customFormat="1" ht="15">
      <c r="A14" s="30">
        <v>2</v>
      </c>
      <c r="B14" s="31" t="s">
        <v>24</v>
      </c>
      <c r="C14" s="32">
        <v>4447</v>
      </c>
      <c r="D14" s="33">
        <v>96.04364900000004</v>
      </c>
      <c r="E14" s="25"/>
      <c r="F14" s="25"/>
      <c r="G14" s="26"/>
      <c r="H14" s="25"/>
      <c r="I14" s="34"/>
      <c r="J14" s="27">
        <f aca="true" t="shared" si="0" ref="J14:J25">SUM(D14:I14)</f>
        <v>96.04364900000004</v>
      </c>
      <c r="K14" s="27">
        <v>41.10675</v>
      </c>
      <c r="L14" s="34">
        <v>90.88245</v>
      </c>
      <c r="M14" s="34">
        <v>3.1427</v>
      </c>
      <c r="N14" s="34">
        <v>44.83062</v>
      </c>
      <c r="O14" s="34">
        <v>4.20854</v>
      </c>
      <c r="P14" s="34">
        <v>0.69623</v>
      </c>
      <c r="Q14" s="27">
        <f aca="true" t="shared" si="1" ref="Q14:Q28">SUM(L14:P14)</f>
        <v>143.76054000000002</v>
      </c>
      <c r="R14" s="28"/>
    </row>
    <row r="15" spans="1:18" s="29" customFormat="1" ht="15">
      <c r="A15" s="23">
        <v>3</v>
      </c>
      <c r="B15" s="24" t="s">
        <v>25</v>
      </c>
      <c r="C15" s="150">
        <v>2895</v>
      </c>
      <c r="D15" s="151">
        <v>98.1287413</v>
      </c>
      <c r="E15" s="25"/>
      <c r="F15" s="25"/>
      <c r="G15" s="26"/>
      <c r="H15" s="25"/>
      <c r="I15" s="27"/>
      <c r="J15" s="27">
        <f t="shared" si="0"/>
        <v>98.1287413</v>
      </c>
      <c r="K15" s="27"/>
      <c r="L15" s="27">
        <v>180.16747</v>
      </c>
      <c r="M15" s="27">
        <v>5.6907</v>
      </c>
      <c r="N15" s="27">
        <v>202.78544</v>
      </c>
      <c r="O15" s="27">
        <v>0.65967</v>
      </c>
      <c r="P15" s="27">
        <v>5.31186</v>
      </c>
      <c r="Q15" s="27">
        <f t="shared" si="1"/>
        <v>394.61514</v>
      </c>
      <c r="R15" s="28"/>
    </row>
    <row r="16" spans="1:18" s="29" customFormat="1" ht="15">
      <c r="A16" s="23">
        <v>4</v>
      </c>
      <c r="B16" s="24" t="s">
        <v>26</v>
      </c>
      <c r="C16" s="150">
        <v>4593</v>
      </c>
      <c r="D16" s="151">
        <v>58.36443799999995</v>
      </c>
      <c r="E16" s="25"/>
      <c r="F16" s="25"/>
      <c r="G16" s="26"/>
      <c r="H16" s="25"/>
      <c r="I16" s="27"/>
      <c r="J16" s="27">
        <f t="shared" si="0"/>
        <v>58.36443799999995</v>
      </c>
      <c r="K16" s="27"/>
      <c r="L16" s="27">
        <v>70.78478</v>
      </c>
      <c r="M16" s="27">
        <v>3.16691</v>
      </c>
      <c r="N16" s="27">
        <v>39.38334</v>
      </c>
      <c r="O16" s="27">
        <v>0.7644</v>
      </c>
      <c r="P16" s="27">
        <v>0.75433</v>
      </c>
      <c r="Q16" s="27">
        <f t="shared" si="1"/>
        <v>114.85375999999998</v>
      </c>
      <c r="R16" s="28"/>
    </row>
    <row r="17" spans="1:18" s="29" customFormat="1" ht="15">
      <c r="A17" s="23">
        <v>5</v>
      </c>
      <c r="B17" s="24" t="s">
        <v>27</v>
      </c>
      <c r="C17" s="150">
        <v>2539</v>
      </c>
      <c r="D17" s="151">
        <v>129.32383589999998</v>
      </c>
      <c r="E17" s="25"/>
      <c r="F17" s="25"/>
      <c r="G17" s="26"/>
      <c r="H17" s="25"/>
      <c r="I17" s="27"/>
      <c r="J17" s="27">
        <f t="shared" si="0"/>
        <v>129.32383589999998</v>
      </c>
      <c r="K17" s="27"/>
      <c r="L17" s="27">
        <v>197.14912</v>
      </c>
      <c r="M17" s="27">
        <v>12.3235</v>
      </c>
      <c r="N17" s="27">
        <v>43.16185</v>
      </c>
      <c r="O17" s="27">
        <v>2.200905</v>
      </c>
      <c r="P17" s="27">
        <v>1.409115</v>
      </c>
      <c r="Q17" s="27">
        <f t="shared" si="1"/>
        <v>256.24449000000004</v>
      </c>
      <c r="R17" s="28"/>
    </row>
    <row r="18" spans="1:18" s="29" customFormat="1" ht="15">
      <c r="A18" s="23">
        <v>6</v>
      </c>
      <c r="B18" s="24" t="s">
        <v>28</v>
      </c>
      <c r="C18" s="150">
        <v>3620</v>
      </c>
      <c r="D18" s="151">
        <v>77.29460369999997</v>
      </c>
      <c r="E18" s="25"/>
      <c r="F18" s="25"/>
      <c r="G18" s="26"/>
      <c r="H18" s="25"/>
      <c r="I18" s="27"/>
      <c r="J18" s="27">
        <f t="shared" si="0"/>
        <v>77.29460369999997</v>
      </c>
      <c r="K18" s="27"/>
      <c r="L18" s="27">
        <v>243.793375</v>
      </c>
      <c r="M18" s="27">
        <v>9.089085</v>
      </c>
      <c r="N18" s="27">
        <v>65.730565</v>
      </c>
      <c r="O18" s="27">
        <v>0.93103</v>
      </c>
      <c r="P18" s="27">
        <v>3.81637</v>
      </c>
      <c r="Q18" s="27">
        <f t="shared" si="1"/>
        <v>323.360425</v>
      </c>
      <c r="R18" s="28"/>
    </row>
    <row r="19" spans="1:18" s="29" customFormat="1" ht="15">
      <c r="A19" s="23">
        <v>7</v>
      </c>
      <c r="B19" s="24" t="s">
        <v>29</v>
      </c>
      <c r="C19" s="150">
        <v>3872</v>
      </c>
      <c r="D19" s="151">
        <v>42.53467299999994</v>
      </c>
      <c r="E19" s="25"/>
      <c r="F19" s="25"/>
      <c r="G19" s="26"/>
      <c r="H19" s="25"/>
      <c r="I19" s="27"/>
      <c r="J19" s="27">
        <f t="shared" si="0"/>
        <v>42.53467299999994</v>
      </c>
      <c r="K19" s="27"/>
      <c r="L19" s="27">
        <v>102.2272</v>
      </c>
      <c r="M19" s="27">
        <v>4.70221</v>
      </c>
      <c r="N19" s="27">
        <v>84.69163</v>
      </c>
      <c r="O19" s="27">
        <v>0.98391</v>
      </c>
      <c r="P19" s="27">
        <v>6.15255</v>
      </c>
      <c r="Q19" s="27">
        <f t="shared" si="1"/>
        <v>198.7575</v>
      </c>
      <c r="R19" s="28"/>
    </row>
    <row r="20" spans="1:18" s="29" customFormat="1" ht="15">
      <c r="A20" s="23">
        <v>8</v>
      </c>
      <c r="B20" s="24" t="s">
        <v>30</v>
      </c>
      <c r="C20" s="150">
        <v>3006</v>
      </c>
      <c r="D20" s="151">
        <v>124.76435879999975</v>
      </c>
      <c r="E20" s="25"/>
      <c r="F20" s="25"/>
      <c r="G20" s="26"/>
      <c r="H20" s="25"/>
      <c r="I20" s="27"/>
      <c r="J20" s="27">
        <f t="shared" si="0"/>
        <v>124.76435879999975</v>
      </c>
      <c r="K20" s="27"/>
      <c r="L20" s="27">
        <v>180.87634</v>
      </c>
      <c r="M20" s="27">
        <v>7.701625</v>
      </c>
      <c r="N20" s="27">
        <v>35.12437</v>
      </c>
      <c r="O20" s="27">
        <v>1.24496</v>
      </c>
      <c r="P20" s="27">
        <v>3.05107</v>
      </c>
      <c r="Q20" s="27">
        <f t="shared" si="1"/>
        <v>227.998365</v>
      </c>
      <c r="R20" s="28"/>
    </row>
    <row r="21" spans="1:18" s="29" customFormat="1" ht="15">
      <c r="A21" s="23">
        <v>9</v>
      </c>
      <c r="B21" s="24" t="s">
        <v>31</v>
      </c>
      <c r="C21" s="150"/>
      <c r="D21" s="151">
        <v>70.19322690000004</v>
      </c>
      <c r="E21" s="25"/>
      <c r="F21" s="25"/>
      <c r="G21" s="26"/>
      <c r="H21" s="25"/>
      <c r="I21" s="27"/>
      <c r="J21" s="27">
        <f t="shared" si="0"/>
        <v>70.19322690000004</v>
      </c>
      <c r="K21" s="27"/>
      <c r="L21" s="27">
        <v>77.01635</v>
      </c>
      <c r="M21" s="27">
        <v>5.12134</v>
      </c>
      <c r="N21" s="27">
        <v>34.02281</v>
      </c>
      <c r="O21" s="27">
        <v>1.12781</v>
      </c>
      <c r="P21" s="27">
        <v>3.233745</v>
      </c>
      <c r="Q21" s="27">
        <f t="shared" si="1"/>
        <v>120.52205500000001</v>
      </c>
      <c r="R21" s="28"/>
    </row>
    <row r="22" spans="1:18" s="29" customFormat="1" ht="15">
      <c r="A22" s="23">
        <v>10</v>
      </c>
      <c r="B22" s="24" t="s">
        <v>32</v>
      </c>
      <c r="C22" s="150"/>
      <c r="D22" s="151">
        <v>99.5516212</v>
      </c>
      <c r="E22" s="25"/>
      <c r="F22" s="25"/>
      <c r="G22" s="26"/>
      <c r="H22" s="25"/>
      <c r="I22" s="27"/>
      <c r="J22" s="27">
        <f t="shared" si="0"/>
        <v>99.5516212</v>
      </c>
      <c r="K22" s="27"/>
      <c r="L22" s="27">
        <v>89.04405</v>
      </c>
      <c r="M22" s="27">
        <v>2.5514</v>
      </c>
      <c r="N22" s="27">
        <v>31.934330000000003</v>
      </c>
      <c r="O22" s="27">
        <v>2.10552</v>
      </c>
      <c r="P22" s="27">
        <v>1.1534</v>
      </c>
      <c r="Q22" s="27">
        <f t="shared" si="1"/>
        <v>126.7887</v>
      </c>
      <c r="R22" s="28"/>
    </row>
    <row r="23" spans="1:18" s="29" customFormat="1" ht="15">
      <c r="A23" s="23">
        <v>11</v>
      </c>
      <c r="B23" s="24" t="s">
        <v>33</v>
      </c>
      <c r="C23" s="150"/>
      <c r="D23" s="151">
        <v>31.543783999999945</v>
      </c>
      <c r="E23" s="25"/>
      <c r="F23" s="25"/>
      <c r="G23" s="26"/>
      <c r="H23" s="25"/>
      <c r="I23" s="27"/>
      <c r="J23" s="27">
        <f t="shared" si="0"/>
        <v>31.543783999999945</v>
      </c>
      <c r="K23" s="27"/>
      <c r="L23" s="27">
        <v>102.285</v>
      </c>
      <c r="M23" s="27">
        <v>5.009285</v>
      </c>
      <c r="N23" s="27">
        <v>28.31443</v>
      </c>
      <c r="O23" s="27">
        <v>1.41095</v>
      </c>
      <c r="P23" s="27">
        <v>4.16652</v>
      </c>
      <c r="Q23" s="27">
        <f t="shared" si="1"/>
        <v>141.18618500000002</v>
      </c>
      <c r="R23" s="28"/>
    </row>
    <row r="24" spans="1:18" s="29" customFormat="1" ht="15">
      <c r="A24" s="23">
        <v>12</v>
      </c>
      <c r="B24" s="24" t="s">
        <v>34</v>
      </c>
      <c r="C24" s="150">
        <v>2781</v>
      </c>
      <c r="D24" s="151">
        <v>37.57820179999999</v>
      </c>
      <c r="E24" s="25"/>
      <c r="F24" s="25"/>
      <c r="G24" s="26"/>
      <c r="H24" s="25"/>
      <c r="I24" s="27"/>
      <c r="J24" s="27">
        <f t="shared" si="0"/>
        <v>37.57820179999999</v>
      </c>
      <c r="K24" s="27"/>
      <c r="L24" s="27">
        <v>27.47925</v>
      </c>
      <c r="M24" s="27">
        <v>0.89025</v>
      </c>
      <c r="N24" s="27">
        <v>13.68038</v>
      </c>
      <c r="O24" s="27">
        <v>2.11804</v>
      </c>
      <c r="P24" s="27">
        <v>0.06291</v>
      </c>
      <c r="Q24" s="27">
        <f t="shared" si="1"/>
        <v>44.230830000000005</v>
      </c>
      <c r="R24" s="28"/>
    </row>
    <row r="25" spans="1:18" s="29" customFormat="1" ht="15">
      <c r="A25" s="23">
        <v>13</v>
      </c>
      <c r="B25" s="24" t="s">
        <v>35</v>
      </c>
      <c r="C25" s="150">
        <v>3059</v>
      </c>
      <c r="D25" s="151">
        <v>118.9982664999999</v>
      </c>
      <c r="E25" s="25"/>
      <c r="F25" s="25"/>
      <c r="G25" s="26"/>
      <c r="H25" s="25"/>
      <c r="I25" s="150"/>
      <c r="J25" s="27">
        <f t="shared" si="0"/>
        <v>118.9982664999999</v>
      </c>
      <c r="K25" s="27"/>
      <c r="L25" s="27">
        <v>61.23002</v>
      </c>
      <c r="M25" s="27">
        <v>2.8863</v>
      </c>
      <c r="N25" s="27">
        <v>15.87932</v>
      </c>
      <c r="O25" s="27">
        <v>0.348785</v>
      </c>
      <c r="P25" s="27">
        <v>0.48616</v>
      </c>
      <c r="Q25" s="27">
        <f t="shared" si="1"/>
        <v>80.83058500000001</v>
      </c>
      <c r="R25" s="28"/>
    </row>
    <row r="26" spans="1:18" s="12" customFormat="1" ht="19.5" customHeight="1">
      <c r="A26" s="35"/>
      <c r="B26" s="36" t="s">
        <v>5</v>
      </c>
      <c r="C26" s="37">
        <f>SUM(C13:C25)</f>
        <v>33724</v>
      </c>
      <c r="D26" s="38">
        <f>SUM(D13:D25)</f>
        <v>1084.6182207999996</v>
      </c>
      <c r="E26" s="37">
        <f aca="true" t="shared" si="2" ref="E26:J26">SUM(E13:E25)</f>
        <v>0</v>
      </c>
      <c r="F26" s="37">
        <f t="shared" si="2"/>
        <v>0</v>
      </c>
      <c r="G26" s="38">
        <f>SUM(G13:G25)</f>
        <v>0</v>
      </c>
      <c r="H26" s="38">
        <f>SUM(H13:H25)</f>
        <v>0</v>
      </c>
      <c r="I26" s="39">
        <f t="shared" si="2"/>
        <v>0</v>
      </c>
      <c r="J26" s="38">
        <f t="shared" si="2"/>
        <v>1084.6182207999996</v>
      </c>
      <c r="K26" s="38"/>
      <c r="L26" s="40">
        <f aca="true" t="shared" si="3" ref="L26:R26">SUM(L13:L25)</f>
        <v>1534.3210900000001</v>
      </c>
      <c r="M26" s="40">
        <f t="shared" si="3"/>
        <v>66.587715</v>
      </c>
      <c r="N26" s="40">
        <f t="shared" si="3"/>
        <v>681.9879350000001</v>
      </c>
      <c r="O26" s="40">
        <f t="shared" si="3"/>
        <v>18.456590000000002</v>
      </c>
      <c r="P26" s="40">
        <f t="shared" si="3"/>
        <v>31.4217</v>
      </c>
      <c r="Q26" s="39">
        <f>SUM(Q13:Q25)</f>
        <v>2332.77503</v>
      </c>
      <c r="R26" s="41">
        <f t="shared" si="3"/>
        <v>0</v>
      </c>
    </row>
    <row r="27" spans="1:18" s="13" customFormat="1" ht="15.75">
      <c r="A27" s="42">
        <v>1</v>
      </c>
      <c r="B27" s="43" t="s">
        <v>54</v>
      </c>
      <c r="C27" s="22"/>
      <c r="D27" s="44">
        <v>68.31302</v>
      </c>
      <c r="E27" s="45"/>
      <c r="F27" s="22"/>
      <c r="G27" s="22"/>
      <c r="H27" s="22"/>
      <c r="I27" s="22"/>
      <c r="J27" s="46">
        <f>SUM(D27:I27)</f>
        <v>68.31302</v>
      </c>
      <c r="K27" s="46"/>
      <c r="L27" s="47">
        <f>19.43+3.2+15.88+9.09</f>
        <v>47.599999999999994</v>
      </c>
      <c r="M27" s="47"/>
      <c r="N27" s="47"/>
      <c r="O27" s="47"/>
      <c r="P27" s="47"/>
      <c r="Q27" s="100">
        <f t="shared" si="1"/>
        <v>47.599999999999994</v>
      </c>
      <c r="R27" s="22"/>
    </row>
    <row r="28" spans="1:19" s="13" customFormat="1" ht="15.75">
      <c r="A28" s="42">
        <v>2</v>
      </c>
      <c r="B28" s="43" t="s">
        <v>55</v>
      </c>
      <c r="C28" s="22"/>
      <c r="D28" s="44">
        <v>319.84838220000165</v>
      </c>
      <c r="E28" s="45"/>
      <c r="F28" s="22"/>
      <c r="G28" s="44"/>
      <c r="H28" s="22"/>
      <c r="I28" s="22"/>
      <c r="J28" s="46">
        <f>SUM(D28:I28)</f>
        <v>319.84838220000165</v>
      </c>
      <c r="K28" s="46"/>
      <c r="L28" s="47"/>
      <c r="M28" s="47"/>
      <c r="N28" s="47"/>
      <c r="O28" s="47">
        <f>0.68893+1.53248+1.48104</f>
        <v>3.70245</v>
      </c>
      <c r="P28" s="47">
        <f>2.27135+2.05755+9.35613</f>
        <v>13.685030000000001</v>
      </c>
      <c r="Q28" s="100">
        <f t="shared" si="1"/>
        <v>17.38748</v>
      </c>
      <c r="R28" s="22"/>
      <c r="S28" s="60">
        <f>O28+P28</f>
        <v>17.38748</v>
      </c>
    </row>
    <row r="29" spans="1:21" s="53" customFormat="1" ht="19.5" customHeight="1">
      <c r="A29" s="48"/>
      <c r="B29" s="49" t="s">
        <v>5</v>
      </c>
      <c r="C29" s="50">
        <f>SUM(C16:C28)</f>
        <v>57194</v>
      </c>
      <c r="D29" s="51">
        <f>SUM(D27:D28)</f>
        <v>388.16140220000165</v>
      </c>
      <c r="E29" s="50">
        <f aca="true" t="shared" si="4" ref="E29:P29">SUM(E27:E28)</f>
        <v>0</v>
      </c>
      <c r="F29" s="50">
        <f t="shared" si="4"/>
        <v>0</v>
      </c>
      <c r="G29" s="51">
        <f>SUM(G27:G28)</f>
        <v>0</v>
      </c>
      <c r="H29" s="50">
        <f>SUM(H27:H28)</f>
        <v>0</v>
      </c>
      <c r="I29" s="50">
        <f t="shared" si="4"/>
        <v>0</v>
      </c>
      <c r="J29" s="50">
        <f>SUM(J27:J28)</f>
        <v>388.16140220000165</v>
      </c>
      <c r="K29" s="50"/>
      <c r="L29" s="52">
        <f t="shared" si="4"/>
        <v>47.599999999999994</v>
      </c>
      <c r="M29" s="52">
        <f t="shared" si="4"/>
        <v>0</v>
      </c>
      <c r="N29" s="52">
        <f t="shared" si="4"/>
        <v>0</v>
      </c>
      <c r="O29" s="52">
        <f t="shared" si="4"/>
        <v>3.70245</v>
      </c>
      <c r="P29" s="52">
        <f t="shared" si="4"/>
        <v>13.685030000000001</v>
      </c>
      <c r="Q29" s="52">
        <f>SUM(L29:P29)</f>
        <v>64.98747999999999</v>
      </c>
      <c r="R29" s="48"/>
      <c r="T29" s="178"/>
      <c r="U29" s="178"/>
    </row>
    <row r="30" spans="1:18" s="13" customFormat="1" ht="15.75">
      <c r="A30" s="54"/>
      <c r="B30" s="55" t="s">
        <v>56</v>
      </c>
      <c r="C30" s="54"/>
      <c r="D30" s="56">
        <f aca="true" t="shared" si="5" ref="D30:P30">D26+D29</f>
        <v>1472.7796230000013</v>
      </c>
      <c r="E30" s="35">
        <f t="shared" si="5"/>
        <v>0</v>
      </c>
      <c r="F30" s="35">
        <f t="shared" si="5"/>
        <v>0</v>
      </c>
      <c r="G30" s="56">
        <f t="shared" si="5"/>
        <v>0</v>
      </c>
      <c r="H30" s="56">
        <f t="shared" si="5"/>
        <v>0</v>
      </c>
      <c r="I30" s="35">
        <f t="shared" si="5"/>
        <v>0</v>
      </c>
      <c r="J30" s="56">
        <f t="shared" si="5"/>
        <v>1472.7796230000013</v>
      </c>
      <c r="K30" s="56"/>
      <c r="L30" s="57">
        <f t="shared" si="5"/>
        <v>1581.92109</v>
      </c>
      <c r="M30" s="57">
        <f t="shared" si="5"/>
        <v>66.587715</v>
      </c>
      <c r="N30" s="57">
        <f t="shared" si="5"/>
        <v>681.9879350000001</v>
      </c>
      <c r="O30" s="57">
        <f t="shared" si="5"/>
        <v>22.15904</v>
      </c>
      <c r="P30" s="57">
        <f t="shared" si="5"/>
        <v>45.10673</v>
      </c>
      <c r="Q30" s="57">
        <f>Q26+Q29</f>
        <v>2397.7625099999996</v>
      </c>
      <c r="R30" s="22"/>
    </row>
    <row r="31" spans="2:17" s="13" customFormat="1" ht="15.75">
      <c r="B31" s="53"/>
      <c r="E31" s="58"/>
      <c r="Q31" s="59"/>
    </row>
    <row r="32" spans="2:17" s="13" customFormat="1" ht="12.75">
      <c r="B32" s="53"/>
      <c r="E32" s="58"/>
      <c r="Q32" s="60"/>
    </row>
    <row r="33" spans="2:5" s="13" customFormat="1" ht="12.75">
      <c r="B33" s="53"/>
      <c r="E33" s="58"/>
    </row>
    <row r="34" spans="2:5" s="13" customFormat="1" ht="12.75">
      <c r="B34" s="53"/>
      <c r="E34" s="58"/>
    </row>
    <row r="35" spans="2:5" s="13" customFormat="1" ht="12.75">
      <c r="B35" s="53"/>
      <c r="E35" s="58"/>
    </row>
    <row r="36" spans="2:17" s="13" customFormat="1" ht="18.75">
      <c r="B36" s="53"/>
      <c r="E36" s="58"/>
      <c r="N36" s="227"/>
      <c r="O36" s="228"/>
      <c r="P36" s="228"/>
      <c r="Q36" s="228"/>
    </row>
    <row r="37" spans="2:17" s="13" customFormat="1" ht="18.75">
      <c r="B37" s="53"/>
      <c r="E37" s="58"/>
      <c r="N37" s="227"/>
      <c r="O37" s="228"/>
      <c r="P37" s="228"/>
      <c r="Q37" s="228"/>
    </row>
  </sheetData>
  <sheetProtection/>
  <mergeCells count="24">
    <mergeCell ref="K9:K11"/>
    <mergeCell ref="B9:B11"/>
    <mergeCell ref="A9:A11"/>
    <mergeCell ref="G10:G11"/>
    <mergeCell ref="D9:D11"/>
    <mergeCell ref="E10:E11"/>
    <mergeCell ref="E9:F9"/>
    <mergeCell ref="F10:F11"/>
    <mergeCell ref="N37:Q37"/>
    <mergeCell ref="N10:N11"/>
    <mergeCell ref="Q10:Q11"/>
    <mergeCell ref="O10:P10"/>
    <mergeCell ref="N36:Q36"/>
    <mergeCell ref="L9:R9"/>
    <mergeCell ref="O1:Q1"/>
    <mergeCell ref="A2:Q2"/>
    <mergeCell ref="A4:Q4"/>
    <mergeCell ref="A6:Q6"/>
    <mergeCell ref="L10:L11"/>
    <mergeCell ref="M10:M11"/>
    <mergeCell ref="G9:H9"/>
    <mergeCell ref="H10:H11"/>
    <mergeCell ref="I9:I11"/>
    <mergeCell ref="J9:J11"/>
  </mergeCells>
  <printOptions horizontalCentered="1"/>
  <pageMargins left="0.5" right="0.25" top="0.75" bottom="0.75" header="0.5" footer="0.5"/>
  <pageSetup horizontalDpi="600" verticalDpi="600" orientation="landscape" paperSize="9" scale="69" r:id="rId3"/>
  <headerFooter alignWithMargins="0">
    <oddHeader>&amp;RPart-III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33"/>
  <sheetViews>
    <sheetView tabSelected="1" zoomScale="70" zoomScaleNormal="70" zoomScaleSheetLayoutView="70" zoomScalePageLayoutView="0" workbookViewId="0" topLeftCell="A1">
      <pane xSplit="2" ySplit="13" topLeftCell="AT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H14" sqref="BH14:BH26"/>
    </sheetView>
  </sheetViews>
  <sheetFormatPr defaultColWidth="9.140625" defaultRowHeight="15"/>
  <cols>
    <col min="1" max="1" width="4.140625" style="65" customWidth="1"/>
    <col min="2" max="2" width="20.57421875" style="64" customWidth="1"/>
    <col min="3" max="3" width="7.57421875" style="65" customWidth="1"/>
    <col min="4" max="4" width="8.57421875" style="65" customWidth="1"/>
    <col min="5" max="6" width="7.57421875" style="65" customWidth="1"/>
    <col min="7" max="7" width="8.57421875" style="65" customWidth="1"/>
    <col min="8" max="8" width="8.28125" style="65" customWidth="1"/>
    <col min="9" max="9" width="7.57421875" style="65" customWidth="1"/>
    <col min="10" max="10" width="8.8515625" style="65" customWidth="1"/>
    <col min="11" max="11" width="8.7109375" style="65" customWidth="1"/>
    <col min="12" max="17" width="7.57421875" style="65" customWidth="1"/>
    <col min="18" max="18" width="6.7109375" style="65" customWidth="1"/>
    <col min="19" max="19" width="8.8515625" style="65" customWidth="1"/>
    <col min="20" max="23" width="8.00390625" style="65" customWidth="1"/>
    <col min="24" max="24" width="8.8515625" style="65" customWidth="1"/>
    <col min="25" max="38" width="8.00390625" style="65" customWidth="1"/>
    <col min="39" max="40" width="7.00390625" style="65" customWidth="1"/>
    <col min="41" max="41" width="8.7109375" style="65" customWidth="1"/>
    <col min="42" max="42" width="6.28125" style="65" customWidth="1"/>
    <col min="43" max="43" width="6.7109375" style="65" customWidth="1"/>
    <col min="44" max="44" width="7.00390625" style="65" customWidth="1"/>
    <col min="45" max="45" width="6.00390625" style="65" customWidth="1"/>
    <col min="46" max="46" width="6.8515625" style="65" customWidth="1"/>
    <col min="47" max="47" width="7.57421875" style="65" customWidth="1"/>
    <col min="48" max="48" width="6.140625" style="65" customWidth="1"/>
    <col min="49" max="49" width="7.00390625" style="65" customWidth="1"/>
    <col min="50" max="50" width="7.57421875" style="65" customWidth="1"/>
    <col min="51" max="51" width="6.00390625" style="65" customWidth="1"/>
    <col min="52" max="52" width="5.421875" style="65" customWidth="1"/>
    <col min="53" max="53" width="7.57421875" style="65" customWidth="1"/>
    <col min="54" max="54" width="6.28125" style="65" customWidth="1"/>
    <col min="55" max="55" width="5.8515625" style="65" customWidth="1"/>
    <col min="56" max="56" width="7.00390625" style="65" customWidth="1"/>
    <col min="57" max="58" width="6.140625" style="65" customWidth="1"/>
    <col min="59" max="59" width="9.8515625" style="65" customWidth="1"/>
    <col min="60" max="60" width="6.140625" style="65" customWidth="1"/>
    <col min="61" max="61" width="6.421875" style="65" customWidth="1"/>
    <col min="62" max="62" width="9.421875" style="65" customWidth="1"/>
    <col min="63" max="63" width="9.28125" style="65" bestFit="1" customWidth="1"/>
    <col min="64" max="16384" width="9.140625" style="65" customWidth="1"/>
  </cols>
  <sheetData>
    <row r="1" ht="16.5">
      <c r="A1" s="63"/>
    </row>
    <row r="2" spans="1:62" ht="21.75" customHeight="1">
      <c r="A2" s="254" t="s">
        <v>63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5" t="s">
        <v>63</v>
      </c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 t="s">
        <v>63</v>
      </c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</row>
    <row r="3" spans="1:40" ht="15" customHeight="1">
      <c r="A3" s="66"/>
      <c r="B3" s="66"/>
      <c r="U3" s="66"/>
      <c r="V3" s="66"/>
      <c r="AM3" s="66"/>
      <c r="AN3" s="66"/>
    </row>
    <row r="4" spans="1:62" ht="20.25" customHeight="1">
      <c r="A4" s="256" t="s">
        <v>38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7" t="s">
        <v>38</v>
      </c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 t="s">
        <v>38</v>
      </c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</row>
    <row r="5" spans="1:40" ht="19.5" customHeight="1">
      <c r="A5" s="67"/>
      <c r="B5" s="67"/>
      <c r="I5" s="68"/>
      <c r="J5" s="68"/>
      <c r="U5" s="67"/>
      <c r="V5" s="67"/>
      <c r="AM5" s="67"/>
      <c r="AN5" s="67"/>
    </row>
    <row r="6" spans="1:62" ht="18.75" customHeight="1">
      <c r="A6" s="251" t="s">
        <v>120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 t="s">
        <v>120</v>
      </c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 t="s">
        <v>120</v>
      </c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</row>
    <row r="7" spans="1:2" ht="13.5" customHeight="1">
      <c r="A7" s="67"/>
      <c r="B7" s="67"/>
    </row>
    <row r="8" spans="1:2" ht="19.5" customHeight="1">
      <c r="A8" s="69" t="s">
        <v>39</v>
      </c>
      <c r="B8" s="70"/>
    </row>
    <row r="9" spans="2:62" ht="20.25">
      <c r="B9" s="65"/>
      <c r="C9" s="252">
        <v>1</v>
      </c>
      <c r="D9" s="252"/>
      <c r="E9" s="252"/>
      <c r="F9" s="252"/>
      <c r="G9" s="252"/>
      <c r="H9" s="252"/>
      <c r="I9" s="253">
        <v>2</v>
      </c>
      <c r="J9" s="253"/>
      <c r="K9" s="253"/>
      <c r="L9" s="253"/>
      <c r="M9" s="253"/>
      <c r="N9" s="253"/>
      <c r="O9" s="253">
        <v>3</v>
      </c>
      <c r="P9" s="253"/>
      <c r="Q9" s="253"/>
      <c r="R9" s="253"/>
      <c r="S9" s="253"/>
      <c r="T9" s="253"/>
      <c r="U9" s="253">
        <v>4</v>
      </c>
      <c r="V9" s="253"/>
      <c r="W9" s="253"/>
      <c r="X9" s="253"/>
      <c r="Y9" s="253"/>
      <c r="Z9" s="253"/>
      <c r="AA9" s="253">
        <v>5</v>
      </c>
      <c r="AB9" s="253"/>
      <c r="AC9" s="253"/>
      <c r="AD9" s="253"/>
      <c r="AE9" s="253"/>
      <c r="AF9" s="253"/>
      <c r="AG9" s="250">
        <v>6</v>
      </c>
      <c r="AH9" s="250"/>
      <c r="AI9" s="250"/>
      <c r="AJ9" s="250"/>
      <c r="AK9" s="250"/>
      <c r="AL9" s="250"/>
      <c r="AM9" s="250">
        <v>7</v>
      </c>
      <c r="AN9" s="250"/>
      <c r="AO9" s="250"/>
      <c r="AP9" s="250"/>
      <c r="AQ9" s="250"/>
      <c r="AR9" s="250"/>
      <c r="AS9" s="250">
        <v>8</v>
      </c>
      <c r="AT9" s="250"/>
      <c r="AU9" s="250"/>
      <c r="AV9" s="250"/>
      <c r="AW9" s="250"/>
      <c r="AX9" s="250"/>
      <c r="AY9" s="250">
        <v>9</v>
      </c>
      <c r="AZ9" s="250"/>
      <c r="BA9" s="250"/>
      <c r="BB9" s="250"/>
      <c r="BC9" s="250"/>
      <c r="BD9" s="250"/>
      <c r="BE9" s="250">
        <v>10</v>
      </c>
      <c r="BF9" s="250"/>
      <c r="BG9" s="250"/>
      <c r="BH9" s="250"/>
      <c r="BI9" s="250"/>
      <c r="BJ9" s="250"/>
    </row>
    <row r="10" spans="1:62" s="71" customFormat="1" ht="31.5" customHeight="1">
      <c r="A10" s="244" t="s">
        <v>0</v>
      </c>
      <c r="B10" s="247" t="s">
        <v>41</v>
      </c>
      <c r="C10" s="240" t="s">
        <v>64</v>
      </c>
      <c r="D10" s="240"/>
      <c r="E10" s="240"/>
      <c r="F10" s="240"/>
      <c r="G10" s="240"/>
      <c r="H10" s="240"/>
      <c r="I10" s="241" t="s">
        <v>65</v>
      </c>
      <c r="J10" s="242"/>
      <c r="K10" s="242"/>
      <c r="L10" s="242"/>
      <c r="M10" s="242"/>
      <c r="N10" s="243"/>
      <c r="O10" s="241" t="s">
        <v>66</v>
      </c>
      <c r="P10" s="242"/>
      <c r="Q10" s="242"/>
      <c r="R10" s="242"/>
      <c r="S10" s="242"/>
      <c r="T10" s="243"/>
      <c r="U10" s="241" t="s">
        <v>67</v>
      </c>
      <c r="V10" s="242"/>
      <c r="W10" s="242"/>
      <c r="X10" s="242"/>
      <c r="Y10" s="242"/>
      <c r="Z10" s="242"/>
      <c r="AA10" s="241" t="s">
        <v>68</v>
      </c>
      <c r="AB10" s="242"/>
      <c r="AC10" s="242"/>
      <c r="AD10" s="242"/>
      <c r="AE10" s="242"/>
      <c r="AF10" s="242"/>
      <c r="AG10" s="240" t="s">
        <v>69</v>
      </c>
      <c r="AH10" s="240"/>
      <c r="AI10" s="240"/>
      <c r="AJ10" s="240"/>
      <c r="AK10" s="240"/>
      <c r="AL10" s="240"/>
      <c r="AM10" s="240" t="s">
        <v>70</v>
      </c>
      <c r="AN10" s="240"/>
      <c r="AO10" s="240"/>
      <c r="AP10" s="240"/>
      <c r="AQ10" s="240"/>
      <c r="AR10" s="240"/>
      <c r="AS10" s="240" t="s">
        <v>71</v>
      </c>
      <c r="AT10" s="240"/>
      <c r="AU10" s="240"/>
      <c r="AV10" s="240"/>
      <c r="AW10" s="240"/>
      <c r="AX10" s="240"/>
      <c r="AY10" s="240" t="s">
        <v>72</v>
      </c>
      <c r="AZ10" s="240"/>
      <c r="BA10" s="240"/>
      <c r="BB10" s="240"/>
      <c r="BC10" s="240"/>
      <c r="BD10" s="240"/>
      <c r="BE10" s="240" t="s">
        <v>73</v>
      </c>
      <c r="BF10" s="240"/>
      <c r="BG10" s="240"/>
      <c r="BH10" s="240"/>
      <c r="BI10" s="240"/>
      <c r="BJ10" s="240"/>
    </row>
    <row r="11" spans="1:62" s="71" customFormat="1" ht="28.5" customHeight="1">
      <c r="A11" s="245"/>
      <c r="B11" s="248"/>
      <c r="C11" s="240" t="s">
        <v>74</v>
      </c>
      <c r="D11" s="240"/>
      <c r="E11" s="240"/>
      <c r="F11" s="240" t="s">
        <v>75</v>
      </c>
      <c r="G11" s="240"/>
      <c r="H11" s="240"/>
      <c r="I11" s="240" t="s">
        <v>74</v>
      </c>
      <c r="J11" s="240"/>
      <c r="K11" s="240"/>
      <c r="L11" s="240" t="s">
        <v>75</v>
      </c>
      <c r="M11" s="240"/>
      <c r="N11" s="240"/>
      <c r="O11" s="240" t="s">
        <v>74</v>
      </c>
      <c r="P11" s="240"/>
      <c r="Q11" s="240"/>
      <c r="R11" s="240" t="s">
        <v>75</v>
      </c>
      <c r="S11" s="240"/>
      <c r="T11" s="240"/>
      <c r="U11" s="240" t="s">
        <v>74</v>
      </c>
      <c r="V11" s="240"/>
      <c r="W11" s="240"/>
      <c r="X11" s="240" t="s">
        <v>75</v>
      </c>
      <c r="Y11" s="240"/>
      <c r="Z11" s="240"/>
      <c r="AA11" s="240" t="s">
        <v>74</v>
      </c>
      <c r="AB11" s="240"/>
      <c r="AC11" s="240"/>
      <c r="AD11" s="240" t="s">
        <v>75</v>
      </c>
      <c r="AE11" s="240"/>
      <c r="AF11" s="240"/>
      <c r="AG11" s="240" t="s">
        <v>74</v>
      </c>
      <c r="AH11" s="240"/>
      <c r="AI11" s="240"/>
      <c r="AJ11" s="240" t="s">
        <v>75</v>
      </c>
      <c r="AK11" s="240"/>
      <c r="AL11" s="240"/>
      <c r="AM11" s="240" t="s">
        <v>74</v>
      </c>
      <c r="AN11" s="240"/>
      <c r="AO11" s="240"/>
      <c r="AP11" s="240" t="s">
        <v>75</v>
      </c>
      <c r="AQ11" s="240"/>
      <c r="AR11" s="240"/>
      <c r="AS11" s="240" t="s">
        <v>74</v>
      </c>
      <c r="AT11" s="240"/>
      <c r="AU11" s="240"/>
      <c r="AV11" s="240" t="s">
        <v>75</v>
      </c>
      <c r="AW11" s="240"/>
      <c r="AX11" s="240"/>
      <c r="AY11" s="240" t="s">
        <v>74</v>
      </c>
      <c r="AZ11" s="240"/>
      <c r="BA11" s="240"/>
      <c r="BB11" s="240" t="s">
        <v>75</v>
      </c>
      <c r="BC11" s="240"/>
      <c r="BD11" s="240"/>
      <c r="BE11" s="240" t="s">
        <v>74</v>
      </c>
      <c r="BF11" s="240"/>
      <c r="BG11" s="240"/>
      <c r="BH11" s="240" t="s">
        <v>75</v>
      </c>
      <c r="BI11" s="240"/>
      <c r="BJ11" s="240"/>
    </row>
    <row r="12" spans="1:62" s="72" customFormat="1" ht="28.5" customHeight="1">
      <c r="A12" s="246"/>
      <c r="B12" s="249"/>
      <c r="C12" s="237" t="s">
        <v>76</v>
      </c>
      <c r="D12" s="237"/>
      <c r="E12" s="238" t="s">
        <v>77</v>
      </c>
      <c r="F12" s="237" t="s">
        <v>76</v>
      </c>
      <c r="G12" s="237"/>
      <c r="H12" s="238" t="s">
        <v>77</v>
      </c>
      <c r="I12" s="237" t="s">
        <v>76</v>
      </c>
      <c r="J12" s="237"/>
      <c r="K12" s="238" t="s">
        <v>77</v>
      </c>
      <c r="L12" s="237" t="s">
        <v>76</v>
      </c>
      <c r="M12" s="237"/>
      <c r="N12" s="238" t="s">
        <v>77</v>
      </c>
      <c r="O12" s="237" t="s">
        <v>76</v>
      </c>
      <c r="P12" s="237"/>
      <c r="Q12" s="238" t="s">
        <v>77</v>
      </c>
      <c r="R12" s="237" t="s">
        <v>76</v>
      </c>
      <c r="S12" s="237"/>
      <c r="T12" s="238" t="s">
        <v>77</v>
      </c>
      <c r="U12" s="237" t="s">
        <v>76</v>
      </c>
      <c r="V12" s="237"/>
      <c r="W12" s="238" t="s">
        <v>77</v>
      </c>
      <c r="X12" s="237" t="s">
        <v>76</v>
      </c>
      <c r="Y12" s="237"/>
      <c r="Z12" s="238" t="s">
        <v>77</v>
      </c>
      <c r="AA12" s="237" t="s">
        <v>76</v>
      </c>
      <c r="AB12" s="237"/>
      <c r="AC12" s="238" t="s">
        <v>77</v>
      </c>
      <c r="AD12" s="237" t="s">
        <v>76</v>
      </c>
      <c r="AE12" s="237"/>
      <c r="AF12" s="238" t="s">
        <v>77</v>
      </c>
      <c r="AG12" s="237" t="s">
        <v>76</v>
      </c>
      <c r="AH12" s="237"/>
      <c r="AI12" s="238" t="s">
        <v>77</v>
      </c>
      <c r="AJ12" s="237" t="s">
        <v>76</v>
      </c>
      <c r="AK12" s="237"/>
      <c r="AL12" s="238" t="s">
        <v>77</v>
      </c>
      <c r="AM12" s="237" t="s">
        <v>76</v>
      </c>
      <c r="AN12" s="237"/>
      <c r="AO12" s="238" t="s">
        <v>77</v>
      </c>
      <c r="AP12" s="237" t="s">
        <v>76</v>
      </c>
      <c r="AQ12" s="237"/>
      <c r="AR12" s="238" t="s">
        <v>77</v>
      </c>
      <c r="AS12" s="237" t="s">
        <v>76</v>
      </c>
      <c r="AT12" s="237"/>
      <c r="AU12" s="238" t="s">
        <v>77</v>
      </c>
      <c r="AV12" s="237" t="s">
        <v>76</v>
      </c>
      <c r="AW12" s="237"/>
      <c r="AX12" s="238" t="s">
        <v>77</v>
      </c>
      <c r="AY12" s="237" t="s">
        <v>76</v>
      </c>
      <c r="AZ12" s="237"/>
      <c r="BA12" s="238" t="s">
        <v>77</v>
      </c>
      <c r="BB12" s="237" t="s">
        <v>76</v>
      </c>
      <c r="BC12" s="237"/>
      <c r="BD12" s="238" t="s">
        <v>77</v>
      </c>
      <c r="BE12" s="237" t="s">
        <v>76</v>
      </c>
      <c r="BF12" s="237"/>
      <c r="BG12" s="238" t="s">
        <v>77</v>
      </c>
      <c r="BH12" s="237" t="s">
        <v>76</v>
      </c>
      <c r="BI12" s="237"/>
      <c r="BJ12" s="238" t="s">
        <v>77</v>
      </c>
    </row>
    <row r="13" spans="1:62" s="77" customFormat="1" ht="13.5" customHeight="1">
      <c r="A13" s="73"/>
      <c r="B13" s="74"/>
      <c r="C13" s="75" t="s">
        <v>78</v>
      </c>
      <c r="D13" s="75" t="s">
        <v>79</v>
      </c>
      <c r="E13" s="239"/>
      <c r="F13" s="75" t="s">
        <v>78</v>
      </c>
      <c r="G13" s="75" t="s">
        <v>79</v>
      </c>
      <c r="H13" s="239"/>
      <c r="I13" s="75" t="s">
        <v>78</v>
      </c>
      <c r="J13" s="75" t="s">
        <v>80</v>
      </c>
      <c r="K13" s="239"/>
      <c r="L13" s="75" t="s">
        <v>78</v>
      </c>
      <c r="M13" s="75" t="s">
        <v>80</v>
      </c>
      <c r="N13" s="239"/>
      <c r="O13" s="75" t="s">
        <v>78</v>
      </c>
      <c r="P13" s="75" t="s">
        <v>81</v>
      </c>
      <c r="Q13" s="239"/>
      <c r="R13" s="75" t="s">
        <v>78</v>
      </c>
      <c r="S13" s="75" t="s">
        <v>81</v>
      </c>
      <c r="T13" s="239"/>
      <c r="U13" s="75" t="s">
        <v>78</v>
      </c>
      <c r="V13" s="76" t="s">
        <v>80</v>
      </c>
      <c r="W13" s="239"/>
      <c r="X13" s="75" t="s">
        <v>78</v>
      </c>
      <c r="Y13" s="75" t="s">
        <v>80</v>
      </c>
      <c r="Z13" s="239"/>
      <c r="AA13" s="75" t="s">
        <v>78</v>
      </c>
      <c r="AB13" s="75" t="s">
        <v>79</v>
      </c>
      <c r="AC13" s="239"/>
      <c r="AD13" s="75" t="s">
        <v>78</v>
      </c>
      <c r="AE13" s="75" t="s">
        <v>79</v>
      </c>
      <c r="AF13" s="239"/>
      <c r="AG13" s="75" t="s">
        <v>78</v>
      </c>
      <c r="AH13" s="75" t="s">
        <v>80</v>
      </c>
      <c r="AI13" s="239"/>
      <c r="AJ13" s="75" t="s">
        <v>78</v>
      </c>
      <c r="AK13" s="75" t="s">
        <v>80</v>
      </c>
      <c r="AL13" s="239"/>
      <c r="AM13" s="75" t="s">
        <v>78</v>
      </c>
      <c r="AN13" s="75" t="s">
        <v>81</v>
      </c>
      <c r="AO13" s="239"/>
      <c r="AP13" s="75" t="s">
        <v>78</v>
      </c>
      <c r="AQ13" s="75" t="s">
        <v>81</v>
      </c>
      <c r="AR13" s="239"/>
      <c r="AS13" s="75" t="s">
        <v>78</v>
      </c>
      <c r="AT13" s="75" t="s">
        <v>81</v>
      </c>
      <c r="AU13" s="239"/>
      <c r="AV13" s="75" t="s">
        <v>78</v>
      </c>
      <c r="AW13" s="75" t="s">
        <v>81</v>
      </c>
      <c r="AX13" s="239"/>
      <c r="AY13" s="75" t="s">
        <v>78</v>
      </c>
      <c r="AZ13" s="75"/>
      <c r="BA13" s="239"/>
      <c r="BB13" s="75" t="s">
        <v>78</v>
      </c>
      <c r="BC13" s="75"/>
      <c r="BD13" s="239"/>
      <c r="BE13" s="75" t="s">
        <v>78</v>
      </c>
      <c r="BF13" s="75"/>
      <c r="BG13" s="239"/>
      <c r="BH13" s="75" t="s">
        <v>78</v>
      </c>
      <c r="BI13" s="75"/>
      <c r="BJ13" s="239"/>
    </row>
    <row r="14" spans="1:63" s="85" customFormat="1" ht="16.5" customHeight="1">
      <c r="A14" s="78">
        <v>1</v>
      </c>
      <c r="B14" s="79" t="s">
        <v>23</v>
      </c>
      <c r="C14" s="80">
        <v>31</v>
      </c>
      <c r="D14" s="81">
        <v>25088.55</v>
      </c>
      <c r="E14" s="80">
        <v>14.97128</v>
      </c>
      <c r="F14" s="80">
        <v>23</v>
      </c>
      <c r="G14" s="80">
        <v>63371.3</v>
      </c>
      <c r="H14" s="80">
        <v>21.2161</v>
      </c>
      <c r="I14" s="80">
        <v>18</v>
      </c>
      <c r="J14" s="80">
        <v>3578.29</v>
      </c>
      <c r="K14" s="80">
        <v>1.26551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1</v>
      </c>
      <c r="S14" s="80">
        <v>0.55</v>
      </c>
      <c r="T14" s="80">
        <v>0.25625</v>
      </c>
      <c r="U14" s="80">
        <v>6</v>
      </c>
      <c r="V14" s="80">
        <v>3.15</v>
      </c>
      <c r="W14" s="80">
        <v>4.68975</v>
      </c>
      <c r="X14" s="80">
        <v>5</v>
      </c>
      <c r="Y14" s="80">
        <v>1.58</v>
      </c>
      <c r="Z14" s="80">
        <v>2.504</v>
      </c>
      <c r="AA14" s="80">
        <v>17</v>
      </c>
      <c r="AB14" s="80">
        <v>7850</v>
      </c>
      <c r="AC14" s="80">
        <v>5.8917</v>
      </c>
      <c r="AD14" s="80">
        <v>2</v>
      </c>
      <c r="AE14" s="80">
        <v>350</v>
      </c>
      <c r="AF14" s="80">
        <v>0.805</v>
      </c>
      <c r="AG14" s="80">
        <v>3</v>
      </c>
      <c r="AH14" s="80">
        <v>3.95</v>
      </c>
      <c r="AI14" s="80">
        <v>2.24616</v>
      </c>
      <c r="AJ14" s="80">
        <v>0</v>
      </c>
      <c r="AK14" s="80">
        <v>0</v>
      </c>
      <c r="AL14" s="80">
        <v>0</v>
      </c>
      <c r="AM14" s="80">
        <v>14</v>
      </c>
      <c r="AN14" s="80">
        <v>9.059</v>
      </c>
      <c r="AO14" s="80">
        <v>21.792</v>
      </c>
      <c r="AP14" s="80">
        <v>8</v>
      </c>
      <c r="AQ14" s="80">
        <v>4.82</v>
      </c>
      <c r="AR14" s="80">
        <v>19.472515</v>
      </c>
      <c r="AS14" s="80">
        <v>30</v>
      </c>
      <c r="AT14" s="80">
        <v>28.67</v>
      </c>
      <c r="AU14" s="80">
        <v>28.372645</v>
      </c>
      <c r="AV14" s="80">
        <v>39</v>
      </c>
      <c r="AW14" s="80">
        <v>40.832</v>
      </c>
      <c r="AX14" s="80">
        <v>34.949335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1">
        <f aca="true" t="shared" si="0" ref="BE14:BE26">SUM(C14,I14,O14,U14,AA14,AG14,AM14,AS14,AY14)</f>
        <v>119</v>
      </c>
      <c r="BF14" s="82"/>
      <c r="BG14" s="83">
        <f aca="true" t="shared" si="1" ref="BG14:BH26">SUM(E14,K14,Q14,W14,AC14,AI14,AO14,AU14,BA14)</f>
        <v>79.229045</v>
      </c>
      <c r="BH14" s="82">
        <f>SUM(F14,L14,R14,X14,AD14,AJ14,AP14,AV14,BB14)</f>
        <v>78</v>
      </c>
      <c r="BI14" s="82">
        <v>0</v>
      </c>
      <c r="BJ14" s="83">
        <v>62.43187</v>
      </c>
      <c r="BK14" s="84">
        <f>BG14+BJ14</f>
        <v>141.660915</v>
      </c>
    </row>
    <row r="15" spans="1:63" s="85" customFormat="1" ht="18">
      <c r="A15" s="78">
        <v>2</v>
      </c>
      <c r="B15" s="79" t="s">
        <v>24</v>
      </c>
      <c r="C15" s="80">
        <v>0</v>
      </c>
      <c r="D15" s="81">
        <v>0</v>
      </c>
      <c r="E15" s="80">
        <v>0</v>
      </c>
      <c r="F15" s="80">
        <v>19</v>
      </c>
      <c r="G15" s="80">
        <v>31447.428571428572</v>
      </c>
      <c r="H15" s="80">
        <v>10.20856</v>
      </c>
      <c r="I15" s="80">
        <v>2</v>
      </c>
      <c r="J15" s="80">
        <v>0.16046875</v>
      </c>
      <c r="K15" s="80">
        <v>0.05135</v>
      </c>
      <c r="L15" s="80">
        <v>13</v>
      </c>
      <c r="M15" s="80">
        <v>6.9488</v>
      </c>
      <c r="N15" s="80">
        <v>3.14362</v>
      </c>
      <c r="O15" s="80">
        <v>4</v>
      </c>
      <c r="P15" s="80">
        <v>1.2712419354838709</v>
      </c>
      <c r="Q15" s="80">
        <v>0.78817</v>
      </c>
      <c r="R15" s="80">
        <v>5</v>
      </c>
      <c r="S15" s="80">
        <v>8.881030769230769</v>
      </c>
      <c r="T15" s="80">
        <v>5.77267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3</v>
      </c>
      <c r="AB15" s="80">
        <v>2858.6969696969695</v>
      </c>
      <c r="AC15" s="80">
        <v>0.94337</v>
      </c>
      <c r="AD15" s="80">
        <v>5</v>
      </c>
      <c r="AE15" s="80">
        <v>7180.242424242424</v>
      </c>
      <c r="AF15" s="80">
        <v>2.36948</v>
      </c>
      <c r="AG15" s="80">
        <v>0</v>
      </c>
      <c r="AH15" s="80">
        <v>0</v>
      </c>
      <c r="AI15" s="80">
        <v>0</v>
      </c>
      <c r="AJ15" s="80">
        <v>1</v>
      </c>
      <c r="AK15" s="80">
        <v>0.09375</v>
      </c>
      <c r="AL15" s="80">
        <v>0.03</v>
      </c>
      <c r="AM15" s="80">
        <v>2</v>
      </c>
      <c r="AN15" s="80">
        <v>0.6731330275229358</v>
      </c>
      <c r="AO15" s="80">
        <v>1.46743</v>
      </c>
      <c r="AP15" s="80">
        <v>32</v>
      </c>
      <c r="AQ15" s="80">
        <v>19.09642596810934</v>
      </c>
      <c r="AR15" s="80">
        <v>41.479905</v>
      </c>
      <c r="AS15" s="80">
        <v>20</v>
      </c>
      <c r="AT15" s="80">
        <v>3.2027319999999997</v>
      </c>
      <c r="AU15" s="80">
        <v>8.00683</v>
      </c>
      <c r="AV15" s="80">
        <v>66</v>
      </c>
      <c r="AW15" s="80">
        <v>36.899271484375</v>
      </c>
      <c r="AX15" s="80">
        <v>65.381455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1">
        <f t="shared" si="0"/>
        <v>31</v>
      </c>
      <c r="BF15" s="82"/>
      <c r="BG15" s="83">
        <f t="shared" si="1"/>
        <v>11.257150000000001</v>
      </c>
      <c r="BH15" s="82">
        <f t="shared" si="1"/>
        <v>141</v>
      </c>
      <c r="BI15" s="82"/>
      <c r="BJ15" s="83">
        <f>SUM(H15,N15,T15,Z15,AF15,AL15,AR15,AX15,BD15)</f>
        <v>128.38569</v>
      </c>
      <c r="BK15" s="84">
        <f aca="true" t="shared" si="2" ref="BK15:BK27">BG15+BJ15</f>
        <v>139.64284</v>
      </c>
    </row>
    <row r="16" spans="1:63" s="85" customFormat="1" ht="18">
      <c r="A16" s="78">
        <v>3</v>
      </c>
      <c r="B16" s="79" t="s">
        <v>25</v>
      </c>
      <c r="C16" s="80">
        <v>5</v>
      </c>
      <c r="D16" s="81">
        <v>17910.061538461538</v>
      </c>
      <c r="E16" s="80">
        <v>5.82077</v>
      </c>
      <c r="F16" s="80">
        <v>4</v>
      </c>
      <c r="G16" s="80">
        <v>5482.676923076923</v>
      </c>
      <c r="H16" s="80">
        <v>1.78187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14</v>
      </c>
      <c r="P16" s="80">
        <v>20.23641935483871</v>
      </c>
      <c r="Q16" s="80">
        <v>12.54658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2</v>
      </c>
      <c r="AH16" s="80">
        <v>32.59109375</v>
      </c>
      <c r="AI16" s="80">
        <v>10.42915</v>
      </c>
      <c r="AJ16" s="80">
        <v>0</v>
      </c>
      <c r="AK16" s="80">
        <v>0</v>
      </c>
      <c r="AL16" s="80">
        <v>0</v>
      </c>
      <c r="AM16" s="80">
        <v>7</v>
      </c>
      <c r="AN16" s="80">
        <v>8.557771929824561</v>
      </c>
      <c r="AO16" s="80">
        <v>19.51172</v>
      </c>
      <c r="AP16" s="80">
        <v>8</v>
      </c>
      <c r="AQ16" s="80">
        <v>9.532995614035087</v>
      </c>
      <c r="AR16" s="80">
        <v>21.73523</v>
      </c>
      <c r="AS16" s="80">
        <v>127</v>
      </c>
      <c r="AT16" s="80">
        <v>422.5008333333334</v>
      </c>
      <c r="AU16" s="80">
        <v>202.8004</v>
      </c>
      <c r="AV16" s="80">
        <v>69</v>
      </c>
      <c r="AW16" s="80">
        <v>241.11277083333334</v>
      </c>
      <c r="AX16" s="80">
        <v>115.73413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1">
        <f t="shared" si="0"/>
        <v>155</v>
      </c>
      <c r="BF16" s="82"/>
      <c r="BG16" s="187">
        <f t="shared" si="1"/>
        <v>251.10862</v>
      </c>
      <c r="BH16" s="82">
        <f t="shared" si="1"/>
        <v>81</v>
      </c>
      <c r="BI16" s="82"/>
      <c r="BJ16" s="83">
        <f>SUM(H16,N16,T16,Z16,AF16,AL16,AR16,AX16,BD16)</f>
        <v>139.25123</v>
      </c>
      <c r="BK16" s="84">
        <f t="shared" si="2"/>
        <v>390.35985</v>
      </c>
    </row>
    <row r="17" spans="1:63" s="85" customFormat="1" ht="18">
      <c r="A17" s="78">
        <v>4</v>
      </c>
      <c r="B17" s="79" t="s">
        <v>26</v>
      </c>
      <c r="C17" s="80">
        <v>9</v>
      </c>
      <c r="D17" s="81">
        <v>3734.9</v>
      </c>
      <c r="E17" s="80">
        <v>6.7967</v>
      </c>
      <c r="F17" s="80">
        <v>10</v>
      </c>
      <c r="G17" s="80">
        <v>7325</v>
      </c>
      <c r="H17" s="80">
        <v>5.99619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2</v>
      </c>
      <c r="P17" s="80">
        <v>1</v>
      </c>
      <c r="Q17" s="80">
        <v>1.23887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190">
        <v>2</v>
      </c>
      <c r="AE17" s="80">
        <v>0</v>
      </c>
      <c r="AF17" s="80">
        <v>1.08112</v>
      </c>
      <c r="AG17" s="80">
        <v>4</v>
      </c>
      <c r="AH17" s="80">
        <v>5.9</v>
      </c>
      <c r="AI17" s="80">
        <v>1.8962649999999999</v>
      </c>
      <c r="AJ17" s="80">
        <v>4</v>
      </c>
      <c r="AK17" s="80">
        <v>0</v>
      </c>
      <c r="AL17" s="80">
        <v>2.23387</v>
      </c>
      <c r="AM17" s="80">
        <v>5</v>
      </c>
      <c r="AN17" s="80">
        <v>1.29</v>
      </c>
      <c r="AO17" s="80">
        <v>5.87363</v>
      </c>
      <c r="AP17" s="80">
        <v>3</v>
      </c>
      <c r="AQ17" s="80">
        <v>0.33</v>
      </c>
      <c r="AR17" s="80">
        <v>7.505269999999999</v>
      </c>
      <c r="AS17" s="80">
        <v>52</v>
      </c>
      <c r="AT17" s="80">
        <v>27.67</v>
      </c>
      <c r="AU17" s="80">
        <v>38.128060000000005</v>
      </c>
      <c r="AV17" s="80">
        <v>70</v>
      </c>
      <c r="AW17" s="80">
        <v>64.67</v>
      </c>
      <c r="AX17" s="80">
        <v>42.645770000000006</v>
      </c>
      <c r="AY17" s="80">
        <v>0</v>
      </c>
      <c r="AZ17" s="80">
        <v>0</v>
      </c>
      <c r="BA17" s="80">
        <v>0</v>
      </c>
      <c r="BB17" s="80">
        <v>0</v>
      </c>
      <c r="BC17" s="80">
        <v>0</v>
      </c>
      <c r="BD17" s="80">
        <v>0</v>
      </c>
      <c r="BE17" s="81">
        <f t="shared" si="0"/>
        <v>72</v>
      </c>
      <c r="BF17" s="82"/>
      <c r="BG17" s="83">
        <f t="shared" si="1"/>
        <v>53.933525</v>
      </c>
      <c r="BH17" s="82">
        <f t="shared" si="1"/>
        <v>89</v>
      </c>
      <c r="BI17" s="82"/>
      <c r="BJ17" s="83">
        <f>SUM(H17,N17,T17,Z17,AF17,AL17,AR17,AX17,BD17)</f>
        <v>59.46222</v>
      </c>
      <c r="BK17" s="84">
        <f t="shared" si="2"/>
        <v>113.395745</v>
      </c>
    </row>
    <row r="18" spans="1:63" s="85" customFormat="1" ht="18">
      <c r="A18" s="78">
        <v>5</v>
      </c>
      <c r="B18" s="79" t="s">
        <v>27</v>
      </c>
      <c r="C18" s="80">
        <v>13</v>
      </c>
      <c r="D18" s="81">
        <v>26472.12</v>
      </c>
      <c r="E18" s="80">
        <v>10.012055</v>
      </c>
      <c r="F18" s="80">
        <v>5</v>
      </c>
      <c r="G18" s="80">
        <v>1582.69</v>
      </c>
      <c r="H18" s="80">
        <v>0.82752</v>
      </c>
      <c r="I18" s="80">
        <v>0</v>
      </c>
      <c r="J18" s="80">
        <v>0</v>
      </c>
      <c r="K18" s="191">
        <v>0</v>
      </c>
      <c r="L18" s="80">
        <v>9</v>
      </c>
      <c r="M18" s="80">
        <v>0.1</v>
      </c>
      <c r="N18" s="191">
        <v>0.17</v>
      </c>
      <c r="O18" s="81">
        <v>15</v>
      </c>
      <c r="P18" s="81">
        <v>21.3</v>
      </c>
      <c r="Q18" s="191">
        <v>17.421015</v>
      </c>
      <c r="R18" s="81">
        <v>26</v>
      </c>
      <c r="S18" s="192">
        <v>1566.5220000000002</v>
      </c>
      <c r="T18" s="191">
        <v>27.820505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1</v>
      </c>
      <c r="AE18" s="80">
        <v>2088</v>
      </c>
      <c r="AF18" s="80">
        <v>0.38063</v>
      </c>
      <c r="AG18" s="80">
        <v>2</v>
      </c>
      <c r="AH18" s="80">
        <v>4507.66</v>
      </c>
      <c r="AI18" s="80">
        <v>2.08325</v>
      </c>
      <c r="AJ18" s="80">
        <v>4</v>
      </c>
      <c r="AK18" s="80">
        <v>16.5</v>
      </c>
      <c r="AL18" s="80">
        <v>14.631125</v>
      </c>
      <c r="AM18" s="80">
        <v>30</v>
      </c>
      <c r="AN18" s="80">
        <v>20.913</v>
      </c>
      <c r="AO18" s="80">
        <v>34.1448</v>
      </c>
      <c r="AP18" s="80">
        <v>18</v>
      </c>
      <c r="AQ18" s="80">
        <v>361.95</v>
      </c>
      <c r="AR18" s="80">
        <v>45.23396</v>
      </c>
      <c r="AS18" s="80">
        <v>54</v>
      </c>
      <c r="AT18" s="193">
        <v>48.25</v>
      </c>
      <c r="AU18" s="80">
        <v>118.4031567416</v>
      </c>
      <c r="AV18" s="80">
        <v>56</v>
      </c>
      <c r="AW18" s="193">
        <v>81.92099999999999</v>
      </c>
      <c r="AX18" s="80">
        <v>108.475725</v>
      </c>
      <c r="AY18" s="80">
        <v>0</v>
      </c>
      <c r="AZ18" s="80">
        <v>0</v>
      </c>
      <c r="BA18" s="80">
        <v>0</v>
      </c>
      <c r="BB18" s="80">
        <v>0</v>
      </c>
      <c r="BC18" s="80">
        <v>0</v>
      </c>
      <c r="BD18" s="80">
        <v>0</v>
      </c>
      <c r="BE18" s="81">
        <f t="shared" si="0"/>
        <v>114</v>
      </c>
      <c r="BF18" s="82"/>
      <c r="BG18" s="83">
        <f t="shared" si="1"/>
        <v>182.0642767416</v>
      </c>
      <c r="BH18" s="82">
        <f t="shared" si="1"/>
        <v>119</v>
      </c>
      <c r="BI18" s="82"/>
      <c r="BJ18" s="83">
        <f aca="true" t="shared" si="3" ref="BJ18:BJ26">SUM(H18,N18,T18,Z18,AF18,AL18,AR18,AX18,BD18)</f>
        <v>197.539465</v>
      </c>
      <c r="BK18" s="84">
        <f t="shared" si="2"/>
        <v>379.6037417416</v>
      </c>
    </row>
    <row r="19" spans="1:63" s="200" customFormat="1" ht="18">
      <c r="A19" s="194">
        <v>6</v>
      </c>
      <c r="B19" s="195" t="s">
        <v>28</v>
      </c>
      <c r="C19" s="190">
        <v>27</v>
      </c>
      <c r="D19" s="196">
        <v>67080.27</v>
      </c>
      <c r="E19" s="190">
        <v>20.124785</v>
      </c>
      <c r="F19" s="190">
        <v>29</v>
      </c>
      <c r="G19" s="190">
        <v>27218.05</v>
      </c>
      <c r="H19" s="190">
        <v>25.714265</v>
      </c>
      <c r="I19" s="190">
        <v>1</v>
      </c>
      <c r="J19" s="190">
        <v>0</v>
      </c>
      <c r="K19" s="190">
        <v>2.03433</v>
      </c>
      <c r="L19" s="190">
        <v>12</v>
      </c>
      <c r="M19" s="190">
        <v>1.353</v>
      </c>
      <c r="N19" s="190">
        <v>2.88916</v>
      </c>
      <c r="O19" s="190">
        <v>8</v>
      </c>
      <c r="P19" s="190">
        <v>13.85</v>
      </c>
      <c r="Q19" s="190">
        <v>8.874215</v>
      </c>
      <c r="R19" s="190">
        <v>15</v>
      </c>
      <c r="S19" s="190">
        <v>4.9</v>
      </c>
      <c r="T19" s="190">
        <v>72.61166</v>
      </c>
      <c r="U19" s="190">
        <v>0</v>
      </c>
      <c r="V19" s="190">
        <v>0</v>
      </c>
      <c r="W19" s="190">
        <v>0</v>
      </c>
      <c r="X19" s="190">
        <v>0</v>
      </c>
      <c r="Y19" s="190">
        <v>0</v>
      </c>
      <c r="Z19" s="190">
        <v>0</v>
      </c>
      <c r="AA19" s="190">
        <v>0</v>
      </c>
      <c r="AB19" s="190">
        <v>0</v>
      </c>
      <c r="AC19" s="190">
        <v>0</v>
      </c>
      <c r="AD19" s="190">
        <v>3</v>
      </c>
      <c r="AE19" s="190">
        <v>0</v>
      </c>
      <c r="AF19" s="190">
        <v>4.784965</v>
      </c>
      <c r="AG19" s="190">
        <v>37</v>
      </c>
      <c r="AH19" s="190">
        <v>71.343</v>
      </c>
      <c r="AI19" s="190">
        <v>30.05513</v>
      </c>
      <c r="AJ19" s="190">
        <v>17</v>
      </c>
      <c r="AK19" s="190">
        <v>41.12</v>
      </c>
      <c r="AL19" s="190">
        <v>17.554275</v>
      </c>
      <c r="AM19" s="190">
        <v>9</v>
      </c>
      <c r="AN19" s="190">
        <v>13.571</v>
      </c>
      <c r="AO19" s="190">
        <v>22.732065</v>
      </c>
      <c r="AP19" s="190">
        <v>17</v>
      </c>
      <c r="AQ19" s="190">
        <v>1.5</v>
      </c>
      <c r="AR19" s="190">
        <v>34.4953</v>
      </c>
      <c r="AS19" s="190">
        <v>55</v>
      </c>
      <c r="AT19" s="190">
        <v>22.398000000000003</v>
      </c>
      <c r="AU19" s="190">
        <v>46.146825</v>
      </c>
      <c r="AV19" s="190">
        <v>107</v>
      </c>
      <c r="AW19" s="190">
        <v>38.5</v>
      </c>
      <c r="AX19" s="190">
        <v>140.2273</v>
      </c>
      <c r="AY19" s="197">
        <v>0</v>
      </c>
      <c r="AZ19" s="197">
        <v>0</v>
      </c>
      <c r="BA19" s="197">
        <v>0</v>
      </c>
      <c r="BB19" s="197">
        <v>0</v>
      </c>
      <c r="BC19" s="197">
        <v>0</v>
      </c>
      <c r="BD19" s="197">
        <v>0</v>
      </c>
      <c r="BE19" s="81">
        <f t="shared" si="0"/>
        <v>137</v>
      </c>
      <c r="BF19" s="198"/>
      <c r="BG19" s="199">
        <f t="shared" si="1"/>
        <v>129.96735</v>
      </c>
      <c r="BH19" s="82">
        <f t="shared" si="1"/>
        <v>200</v>
      </c>
      <c r="BI19" s="198"/>
      <c r="BJ19" s="199">
        <f t="shared" si="3"/>
        <v>298.276925</v>
      </c>
      <c r="BK19" s="84">
        <f t="shared" si="2"/>
        <v>428.244275</v>
      </c>
    </row>
    <row r="20" spans="1:63" s="85" customFormat="1" ht="18">
      <c r="A20" s="78">
        <v>7</v>
      </c>
      <c r="B20" s="79" t="s">
        <v>29</v>
      </c>
      <c r="C20" s="80">
        <v>2</v>
      </c>
      <c r="D20" s="81">
        <v>37500</v>
      </c>
      <c r="E20" s="80">
        <v>0.1287</v>
      </c>
      <c r="F20" s="80">
        <v>11</v>
      </c>
      <c r="G20" s="80">
        <v>650188.28</v>
      </c>
      <c r="H20" s="80">
        <v>4.91835</v>
      </c>
      <c r="I20" s="80">
        <v>0</v>
      </c>
      <c r="J20" s="80">
        <v>0</v>
      </c>
      <c r="K20" s="80">
        <v>0</v>
      </c>
      <c r="L20" s="80">
        <v>24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2</v>
      </c>
      <c r="S20" s="80">
        <v>0.8</v>
      </c>
      <c r="T20" s="80">
        <v>0</v>
      </c>
      <c r="U20" s="80">
        <v>2</v>
      </c>
      <c r="V20" s="80">
        <v>8</v>
      </c>
      <c r="W20" s="80">
        <v>1.884</v>
      </c>
      <c r="X20" s="80">
        <v>4</v>
      </c>
      <c r="Y20" s="80">
        <v>1</v>
      </c>
      <c r="Z20" s="80">
        <v>1.2423</v>
      </c>
      <c r="AA20" s="80">
        <v>2</v>
      </c>
      <c r="AB20" s="80">
        <v>4741</v>
      </c>
      <c r="AC20" s="80">
        <v>2.55218</v>
      </c>
      <c r="AD20" s="80">
        <v>16</v>
      </c>
      <c r="AE20" s="80">
        <v>52695</v>
      </c>
      <c r="AF20" s="80">
        <v>0.41919</v>
      </c>
      <c r="AG20" s="80">
        <v>5</v>
      </c>
      <c r="AH20" s="80">
        <v>14.94</v>
      </c>
      <c r="AI20" s="80">
        <v>4.8412</v>
      </c>
      <c r="AJ20" s="80">
        <v>4</v>
      </c>
      <c r="AK20" s="80">
        <v>2.5</v>
      </c>
      <c r="AL20" s="80">
        <v>1.2075</v>
      </c>
      <c r="AM20" s="80">
        <v>25</v>
      </c>
      <c r="AN20" s="80">
        <v>5022</v>
      </c>
      <c r="AO20" s="80">
        <v>27.85995</v>
      </c>
      <c r="AP20" s="80">
        <v>45</v>
      </c>
      <c r="AQ20" s="80">
        <v>23.7</v>
      </c>
      <c r="AR20" s="80">
        <v>36.96534</v>
      </c>
      <c r="AS20" s="80">
        <v>50</v>
      </c>
      <c r="AT20" s="80">
        <v>55.3</v>
      </c>
      <c r="AU20" s="80">
        <v>41.04176</v>
      </c>
      <c r="AV20" s="80">
        <v>100</v>
      </c>
      <c r="AW20" s="80">
        <v>144.9</v>
      </c>
      <c r="AX20" s="80">
        <v>61.99304</v>
      </c>
      <c r="AY20" s="80">
        <v>0</v>
      </c>
      <c r="AZ20" s="80">
        <v>0</v>
      </c>
      <c r="BA20" s="80">
        <v>0</v>
      </c>
      <c r="BB20" s="80">
        <v>0</v>
      </c>
      <c r="BC20" s="80">
        <v>0</v>
      </c>
      <c r="BD20" s="80">
        <v>0</v>
      </c>
      <c r="BE20" s="81">
        <f t="shared" si="0"/>
        <v>86</v>
      </c>
      <c r="BF20" s="82"/>
      <c r="BG20" s="83">
        <f t="shared" si="1"/>
        <v>78.30779</v>
      </c>
      <c r="BH20" s="82">
        <f t="shared" si="1"/>
        <v>206</v>
      </c>
      <c r="BI20" s="82"/>
      <c r="BJ20" s="83">
        <f t="shared" si="3"/>
        <v>106.74572</v>
      </c>
      <c r="BK20" s="84">
        <f t="shared" si="2"/>
        <v>185.05351000000002</v>
      </c>
    </row>
    <row r="21" spans="1:63" s="85" customFormat="1" ht="18">
      <c r="A21" s="78">
        <v>8</v>
      </c>
      <c r="B21" s="79" t="s">
        <v>30</v>
      </c>
      <c r="C21" s="80">
        <v>10</v>
      </c>
      <c r="D21" s="81">
        <v>3099.916</v>
      </c>
      <c r="E21" s="80">
        <v>1.29965</v>
      </c>
      <c r="F21" s="80">
        <v>25</v>
      </c>
      <c r="G21" s="80">
        <v>73117.163</v>
      </c>
      <c r="H21" s="80">
        <v>27.54616</v>
      </c>
      <c r="I21" s="80">
        <v>8</v>
      </c>
      <c r="J21" s="80">
        <v>7.59</v>
      </c>
      <c r="K21" s="80">
        <v>1.88811</v>
      </c>
      <c r="L21" s="80">
        <v>2</v>
      </c>
      <c r="M21" s="80">
        <v>4.76</v>
      </c>
      <c r="N21" s="80">
        <v>1.43017</v>
      </c>
      <c r="O21" s="80">
        <v>56</v>
      </c>
      <c r="P21" s="80">
        <v>60.95</v>
      </c>
      <c r="Q21" s="80">
        <v>17.372185</v>
      </c>
      <c r="R21" s="80">
        <v>47</v>
      </c>
      <c r="S21" s="80">
        <v>46.983</v>
      </c>
      <c r="T21" s="80">
        <v>34.650095</v>
      </c>
      <c r="U21" s="80">
        <v>0</v>
      </c>
      <c r="V21" s="80">
        <v>0</v>
      </c>
      <c r="W21" s="80">
        <v>0</v>
      </c>
      <c r="X21" s="80">
        <v>1</v>
      </c>
      <c r="Y21" s="80">
        <v>160</v>
      </c>
      <c r="Z21" s="80">
        <v>1.4548</v>
      </c>
      <c r="AA21" s="80">
        <v>8</v>
      </c>
      <c r="AB21" s="80">
        <v>4625</v>
      </c>
      <c r="AC21" s="80">
        <v>3.7679</v>
      </c>
      <c r="AD21" s="80">
        <v>8</v>
      </c>
      <c r="AE21" s="80">
        <v>2300</v>
      </c>
      <c r="AF21" s="80">
        <v>7.91823</v>
      </c>
      <c r="AG21" s="80">
        <v>3</v>
      </c>
      <c r="AH21" s="80">
        <v>3.4</v>
      </c>
      <c r="AI21" s="80">
        <v>0.83018</v>
      </c>
      <c r="AJ21" s="80">
        <v>6</v>
      </c>
      <c r="AK21" s="80">
        <v>3.045</v>
      </c>
      <c r="AL21" s="80">
        <v>2.03868</v>
      </c>
      <c r="AM21" s="80">
        <v>4</v>
      </c>
      <c r="AN21" s="80">
        <v>3.415</v>
      </c>
      <c r="AO21" s="80">
        <v>3.36929</v>
      </c>
      <c r="AP21" s="80">
        <v>37</v>
      </c>
      <c r="AQ21" s="80">
        <v>1041.37</v>
      </c>
      <c r="AR21" s="80">
        <v>25.335695</v>
      </c>
      <c r="AS21" s="80">
        <v>35</v>
      </c>
      <c r="AT21" s="80">
        <v>37.758</v>
      </c>
      <c r="AU21" s="80">
        <v>16.509705</v>
      </c>
      <c r="AV21" s="80">
        <v>68</v>
      </c>
      <c r="AW21" s="80">
        <v>84.67899999999999</v>
      </c>
      <c r="AX21" s="80">
        <v>70.935975</v>
      </c>
      <c r="AY21" s="80">
        <v>0</v>
      </c>
      <c r="AZ21" s="80">
        <v>0</v>
      </c>
      <c r="BA21" s="80">
        <v>0</v>
      </c>
      <c r="BB21" s="80">
        <v>0</v>
      </c>
      <c r="BC21" s="80">
        <v>0</v>
      </c>
      <c r="BD21" s="80">
        <v>0</v>
      </c>
      <c r="BE21" s="81">
        <f t="shared" si="0"/>
        <v>124</v>
      </c>
      <c r="BF21" s="82"/>
      <c r="BG21" s="83">
        <f t="shared" si="1"/>
        <v>45.03702</v>
      </c>
      <c r="BH21" s="82">
        <f t="shared" si="1"/>
        <v>194</v>
      </c>
      <c r="BI21" s="82"/>
      <c r="BJ21" s="83">
        <f t="shared" si="3"/>
        <v>171.30980499999998</v>
      </c>
      <c r="BK21" s="84">
        <f t="shared" si="2"/>
        <v>216.34682499999997</v>
      </c>
    </row>
    <row r="22" spans="1:63" s="85" customFormat="1" ht="18">
      <c r="A22" s="78">
        <v>9</v>
      </c>
      <c r="B22" s="79" t="s">
        <v>31</v>
      </c>
      <c r="C22" s="80">
        <v>12</v>
      </c>
      <c r="D22" s="81">
        <v>14756</v>
      </c>
      <c r="E22" s="80">
        <v>6.6402</v>
      </c>
      <c r="F22" s="80">
        <v>9</v>
      </c>
      <c r="G22" s="80">
        <v>7269.155555555555</v>
      </c>
      <c r="H22" s="80">
        <v>3.27112</v>
      </c>
      <c r="I22" s="80">
        <v>0</v>
      </c>
      <c r="J22" s="80">
        <v>0</v>
      </c>
      <c r="K22" s="80">
        <v>0</v>
      </c>
      <c r="L22" s="80">
        <v>4</v>
      </c>
      <c r="M22" s="80">
        <v>15.377505376344086</v>
      </c>
      <c r="N22" s="80">
        <v>3.57527</v>
      </c>
      <c r="O22" s="80">
        <v>4</v>
      </c>
      <c r="P22" s="80">
        <v>4.637219209914795</v>
      </c>
      <c r="Q22" s="80">
        <v>2.993325</v>
      </c>
      <c r="R22" s="80">
        <v>29</v>
      </c>
      <c r="S22" s="80">
        <v>33.63504737499303</v>
      </c>
      <c r="T22" s="80">
        <v>20.8462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1</v>
      </c>
      <c r="AB22" s="80">
        <v>780</v>
      </c>
      <c r="AC22" s="80">
        <v>0.273</v>
      </c>
      <c r="AD22" s="80">
        <v>16</v>
      </c>
      <c r="AE22" s="80">
        <v>9743.371428571429</v>
      </c>
      <c r="AF22" s="80">
        <v>3.41018</v>
      </c>
      <c r="AG22" s="80">
        <v>5</v>
      </c>
      <c r="AH22" s="80">
        <v>12.137907291104359</v>
      </c>
      <c r="AI22" s="80">
        <v>2.953125</v>
      </c>
      <c r="AJ22" s="80">
        <v>6</v>
      </c>
      <c r="AK22" s="80">
        <v>7.262523009500011</v>
      </c>
      <c r="AL22" s="80">
        <v>1.87194</v>
      </c>
      <c r="AM22" s="80">
        <v>0</v>
      </c>
      <c r="AN22" s="80">
        <v>0</v>
      </c>
      <c r="AO22" s="80">
        <v>0</v>
      </c>
      <c r="AP22" s="80">
        <v>17</v>
      </c>
      <c r="AQ22" s="80">
        <v>42.90870812817434</v>
      </c>
      <c r="AR22" s="80">
        <v>39.22731</v>
      </c>
      <c r="AS22" s="80">
        <v>19</v>
      </c>
      <c r="AT22" s="80">
        <v>19.42973864093285</v>
      </c>
      <c r="AU22" s="80">
        <v>12.08044</v>
      </c>
      <c r="AV22" s="80">
        <v>33</v>
      </c>
      <c r="AW22" s="80">
        <v>25.64758879055498</v>
      </c>
      <c r="AX22" s="80">
        <v>19.13983</v>
      </c>
      <c r="AY22" s="80">
        <v>0</v>
      </c>
      <c r="AZ22" s="80">
        <v>0</v>
      </c>
      <c r="BA22" s="80">
        <v>0</v>
      </c>
      <c r="BB22" s="80">
        <v>0</v>
      </c>
      <c r="BC22" s="80">
        <v>0</v>
      </c>
      <c r="BD22" s="80">
        <v>0</v>
      </c>
      <c r="BE22" s="82">
        <f t="shared" si="0"/>
        <v>41</v>
      </c>
      <c r="BF22" s="82"/>
      <c r="BG22" s="83">
        <f t="shared" si="1"/>
        <v>24.940089999999998</v>
      </c>
      <c r="BH22" s="82">
        <f t="shared" si="1"/>
        <v>114</v>
      </c>
      <c r="BI22" s="82"/>
      <c r="BJ22" s="83">
        <f t="shared" si="3"/>
        <v>91.34185000000001</v>
      </c>
      <c r="BK22" s="84">
        <f t="shared" si="2"/>
        <v>116.28194</v>
      </c>
    </row>
    <row r="23" spans="1:63" s="85" customFormat="1" ht="18">
      <c r="A23" s="78">
        <v>10</v>
      </c>
      <c r="B23" s="79" t="s">
        <v>32</v>
      </c>
      <c r="C23" s="80">
        <v>6</v>
      </c>
      <c r="D23" s="81">
        <v>2541</v>
      </c>
      <c r="E23" s="80">
        <v>3.09889</v>
      </c>
      <c r="F23" s="80">
        <v>36</v>
      </c>
      <c r="G23" s="80">
        <v>49202.5</v>
      </c>
      <c r="H23" s="80">
        <v>15.064639999999999</v>
      </c>
      <c r="I23" s="80">
        <v>1</v>
      </c>
      <c r="J23" s="80">
        <v>1.5</v>
      </c>
      <c r="K23" s="80">
        <v>0.18284</v>
      </c>
      <c r="L23" s="80">
        <v>94</v>
      </c>
      <c r="M23" s="80">
        <v>16.5</v>
      </c>
      <c r="N23" s="80">
        <v>6.13679</v>
      </c>
      <c r="O23" s="80">
        <v>1</v>
      </c>
      <c r="P23" s="80">
        <v>0.2</v>
      </c>
      <c r="Q23" s="80">
        <v>0</v>
      </c>
      <c r="R23" s="80">
        <v>1</v>
      </c>
      <c r="S23" s="80">
        <v>0.6</v>
      </c>
      <c r="T23" s="80">
        <v>0.43687</v>
      </c>
      <c r="U23" s="80">
        <v>1</v>
      </c>
      <c r="V23" s="80">
        <v>0</v>
      </c>
      <c r="W23" s="80">
        <v>0.70226</v>
      </c>
      <c r="X23" s="80">
        <v>9</v>
      </c>
      <c r="Y23" s="80">
        <v>6008</v>
      </c>
      <c r="Z23" s="80">
        <v>4.28932</v>
      </c>
      <c r="AA23" s="80">
        <v>4</v>
      </c>
      <c r="AB23" s="80">
        <v>15000</v>
      </c>
      <c r="AC23" s="80">
        <v>0.58311</v>
      </c>
      <c r="AD23" s="80">
        <v>4</v>
      </c>
      <c r="AE23" s="80">
        <v>5570</v>
      </c>
      <c r="AF23" s="80">
        <v>1.65462</v>
      </c>
      <c r="AG23" s="80">
        <v>3</v>
      </c>
      <c r="AH23" s="80">
        <v>2</v>
      </c>
      <c r="AI23" s="80">
        <v>0</v>
      </c>
      <c r="AJ23" s="80">
        <v>7</v>
      </c>
      <c r="AK23" s="80">
        <v>3.5</v>
      </c>
      <c r="AL23" s="80">
        <v>1.5581500000000001</v>
      </c>
      <c r="AM23" s="80">
        <v>6</v>
      </c>
      <c r="AN23" s="80">
        <v>5</v>
      </c>
      <c r="AO23" s="80">
        <v>3.68889</v>
      </c>
      <c r="AP23" s="80">
        <v>10</v>
      </c>
      <c r="AQ23" s="80">
        <v>15.3</v>
      </c>
      <c r="AR23" s="80">
        <v>1.8418800000000002</v>
      </c>
      <c r="AS23" s="80">
        <v>38</v>
      </c>
      <c r="AT23" s="80">
        <v>32.8</v>
      </c>
      <c r="AU23" s="80">
        <v>16.344</v>
      </c>
      <c r="AV23" s="80">
        <v>101</v>
      </c>
      <c r="AW23" s="80">
        <v>107.5</v>
      </c>
      <c r="AX23" s="80">
        <v>50.53568</v>
      </c>
      <c r="AY23" s="80">
        <v>0</v>
      </c>
      <c r="AZ23" s="80">
        <v>0</v>
      </c>
      <c r="BA23" s="80">
        <v>0</v>
      </c>
      <c r="BB23" s="80">
        <v>0</v>
      </c>
      <c r="BC23" s="80">
        <v>0</v>
      </c>
      <c r="BD23" s="80">
        <v>0</v>
      </c>
      <c r="BE23" s="81">
        <f t="shared" si="0"/>
        <v>60</v>
      </c>
      <c r="BF23" s="82"/>
      <c r="BG23" s="83">
        <f t="shared" si="1"/>
        <v>24.599990000000002</v>
      </c>
      <c r="BH23" s="82">
        <f t="shared" si="1"/>
        <v>262</v>
      </c>
      <c r="BI23" s="82"/>
      <c r="BJ23" s="83">
        <f t="shared" si="3"/>
        <v>81.51795</v>
      </c>
      <c r="BK23" s="84">
        <f t="shared" si="2"/>
        <v>106.11794</v>
      </c>
    </row>
    <row r="24" spans="1:63" s="85" customFormat="1" ht="18">
      <c r="A24" s="78">
        <v>11</v>
      </c>
      <c r="B24" s="79" t="s">
        <v>33</v>
      </c>
      <c r="C24" s="80">
        <v>9</v>
      </c>
      <c r="D24" s="81">
        <v>30400</v>
      </c>
      <c r="E24" s="80">
        <v>12.23287</v>
      </c>
      <c r="F24" s="80">
        <v>2</v>
      </c>
      <c r="G24" s="80">
        <v>800</v>
      </c>
      <c r="H24" s="80">
        <v>0.46575</v>
      </c>
      <c r="I24" s="80">
        <v>1</v>
      </c>
      <c r="J24" s="80">
        <v>200000</v>
      </c>
      <c r="K24" s="80">
        <v>2.83065</v>
      </c>
      <c r="L24" s="80">
        <v>1</v>
      </c>
      <c r="M24" s="80">
        <v>0.2</v>
      </c>
      <c r="N24" s="80">
        <v>0.036</v>
      </c>
      <c r="O24" s="80">
        <v>32</v>
      </c>
      <c r="P24" s="80">
        <v>64.54</v>
      </c>
      <c r="Q24" s="80">
        <v>44.47261</v>
      </c>
      <c r="R24" s="80">
        <v>6</v>
      </c>
      <c r="S24" s="80">
        <v>0.45</v>
      </c>
      <c r="T24" s="80">
        <v>0.319205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13</v>
      </c>
      <c r="AB24" s="80">
        <v>40.3</v>
      </c>
      <c r="AC24" s="80">
        <v>6.292565</v>
      </c>
      <c r="AD24" s="80">
        <v>4</v>
      </c>
      <c r="AE24" s="80">
        <v>0</v>
      </c>
      <c r="AF24" s="80">
        <v>0</v>
      </c>
      <c r="AG24" s="80">
        <v>3</v>
      </c>
      <c r="AH24" s="80">
        <v>6750</v>
      </c>
      <c r="AI24" s="80">
        <v>2.82782</v>
      </c>
      <c r="AJ24" s="80">
        <v>4</v>
      </c>
      <c r="AK24" s="80">
        <v>400</v>
      </c>
      <c r="AL24" s="80">
        <v>0.1665</v>
      </c>
      <c r="AM24" s="80">
        <v>16</v>
      </c>
      <c r="AN24" s="80">
        <v>12.43</v>
      </c>
      <c r="AO24" s="80">
        <v>17.7903</v>
      </c>
      <c r="AP24" s="80">
        <v>4</v>
      </c>
      <c r="AQ24" s="80">
        <v>5.75</v>
      </c>
      <c r="AR24" s="80">
        <v>13.42313</v>
      </c>
      <c r="AS24" s="80">
        <v>32</v>
      </c>
      <c r="AT24" s="80">
        <v>42.04</v>
      </c>
      <c r="AU24" s="80">
        <v>37.933115</v>
      </c>
      <c r="AV24" s="80">
        <v>12</v>
      </c>
      <c r="AW24" s="80">
        <v>4</v>
      </c>
      <c r="AX24" s="80">
        <v>2.39567</v>
      </c>
      <c r="AY24" s="80">
        <v>0</v>
      </c>
      <c r="AZ24" s="80">
        <v>0</v>
      </c>
      <c r="BA24" s="80">
        <v>0</v>
      </c>
      <c r="BB24" s="80">
        <v>0</v>
      </c>
      <c r="BC24" s="80">
        <v>0</v>
      </c>
      <c r="BD24" s="80">
        <v>0</v>
      </c>
      <c r="BE24" s="81">
        <f t="shared" si="0"/>
        <v>106</v>
      </c>
      <c r="BF24" s="82"/>
      <c r="BG24" s="83">
        <f t="shared" si="1"/>
        <v>124.37993</v>
      </c>
      <c r="BH24" s="82">
        <f t="shared" si="1"/>
        <v>33</v>
      </c>
      <c r="BI24" s="82"/>
      <c r="BJ24" s="83">
        <f t="shared" si="3"/>
        <v>16.806255</v>
      </c>
      <c r="BK24" s="84">
        <f t="shared" si="2"/>
        <v>141.186185</v>
      </c>
    </row>
    <row r="25" spans="1:63" s="85" customFormat="1" ht="18">
      <c r="A25" s="78">
        <v>12</v>
      </c>
      <c r="B25" s="79" t="s">
        <v>34</v>
      </c>
      <c r="C25" s="80">
        <v>1</v>
      </c>
      <c r="D25" s="81">
        <v>1133.41</v>
      </c>
      <c r="E25" s="80">
        <v>0.39175</v>
      </c>
      <c r="F25" s="80">
        <v>3</v>
      </c>
      <c r="G25" s="80">
        <v>2292</v>
      </c>
      <c r="H25" s="80">
        <v>0.019</v>
      </c>
      <c r="I25" s="207">
        <v>3</v>
      </c>
      <c r="J25" s="208">
        <v>2.8</v>
      </c>
      <c r="K25" s="207">
        <v>0.09402</v>
      </c>
      <c r="L25" s="207">
        <v>10</v>
      </c>
      <c r="M25" s="207">
        <v>1945.075</v>
      </c>
      <c r="N25" s="207">
        <v>0.91402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10</v>
      </c>
      <c r="AB25" s="80">
        <v>6.25</v>
      </c>
      <c r="AC25" s="80">
        <v>7.75438</v>
      </c>
      <c r="AD25" s="80">
        <v>0</v>
      </c>
      <c r="AE25" s="80">
        <v>0</v>
      </c>
      <c r="AF25" s="80">
        <v>0</v>
      </c>
      <c r="AG25" s="80">
        <v>1</v>
      </c>
      <c r="AH25" s="80">
        <v>1.2</v>
      </c>
      <c r="AI25" s="80">
        <v>1.61037</v>
      </c>
      <c r="AJ25" s="80">
        <v>1</v>
      </c>
      <c r="AK25" s="80">
        <v>2</v>
      </c>
      <c r="AL25" s="80">
        <v>0</v>
      </c>
      <c r="AM25" s="80">
        <v>0</v>
      </c>
      <c r="AN25" s="80">
        <v>0</v>
      </c>
      <c r="AO25" s="80">
        <v>0</v>
      </c>
      <c r="AP25" s="80">
        <v>3</v>
      </c>
      <c r="AQ25" s="80">
        <v>0.6</v>
      </c>
      <c r="AR25" s="80">
        <v>0.52437</v>
      </c>
      <c r="AS25" s="80">
        <v>9</v>
      </c>
      <c r="AT25" s="80">
        <v>6.5</v>
      </c>
      <c r="AU25" s="80">
        <v>7.87234</v>
      </c>
      <c r="AV25" s="80">
        <v>35</v>
      </c>
      <c r="AW25" s="80">
        <v>55.2</v>
      </c>
      <c r="AX25" s="80">
        <v>16.14167</v>
      </c>
      <c r="AY25" s="80">
        <v>0</v>
      </c>
      <c r="AZ25" s="80">
        <v>0</v>
      </c>
      <c r="BA25" s="80">
        <v>0</v>
      </c>
      <c r="BB25" s="80">
        <v>0</v>
      </c>
      <c r="BC25" s="80">
        <v>0</v>
      </c>
      <c r="BD25" s="80">
        <v>0</v>
      </c>
      <c r="BE25" s="81">
        <f>SUM(C25,I25,O25,U25,AA25,AG25,AM25,AS25,AY25)</f>
        <v>24</v>
      </c>
      <c r="BF25" s="82"/>
      <c r="BG25" s="83">
        <f t="shared" si="1"/>
        <v>17.72286</v>
      </c>
      <c r="BH25" s="82">
        <f t="shared" si="1"/>
        <v>52</v>
      </c>
      <c r="BI25" s="82"/>
      <c r="BJ25" s="83">
        <f t="shared" si="3"/>
        <v>17.59906</v>
      </c>
      <c r="BK25" s="84">
        <f t="shared" si="2"/>
        <v>35.321920000000006</v>
      </c>
    </row>
    <row r="26" spans="1:63" s="85" customFormat="1" ht="18">
      <c r="A26" s="78">
        <v>13</v>
      </c>
      <c r="B26" s="79" t="s">
        <v>35</v>
      </c>
      <c r="C26" s="80">
        <v>20</v>
      </c>
      <c r="D26" s="81">
        <v>10229.8</v>
      </c>
      <c r="E26" s="80">
        <v>6.37234</v>
      </c>
      <c r="F26" s="80">
        <v>6</v>
      </c>
      <c r="G26" s="80">
        <v>2163</v>
      </c>
      <c r="H26" s="80">
        <v>1.79593</v>
      </c>
      <c r="I26" s="80">
        <v>4</v>
      </c>
      <c r="J26" s="80">
        <v>1580</v>
      </c>
      <c r="K26" s="80">
        <v>2.37255</v>
      </c>
      <c r="L26" s="80">
        <v>14</v>
      </c>
      <c r="M26" s="80">
        <v>9.12</v>
      </c>
      <c r="N26" s="80">
        <v>6.94333</v>
      </c>
      <c r="O26" s="80">
        <v>1</v>
      </c>
      <c r="P26" s="80">
        <v>1</v>
      </c>
      <c r="Q26" s="80">
        <v>0.252</v>
      </c>
      <c r="R26" s="80">
        <v>0</v>
      </c>
      <c r="S26" s="80">
        <v>0</v>
      </c>
      <c r="T26" s="80">
        <v>0</v>
      </c>
      <c r="U26" s="80">
        <v>18</v>
      </c>
      <c r="V26" s="80">
        <v>6.82</v>
      </c>
      <c r="W26" s="80">
        <v>2.1385</v>
      </c>
      <c r="X26" s="80">
        <v>50</v>
      </c>
      <c r="Y26" s="80">
        <v>0</v>
      </c>
      <c r="Z26" s="80">
        <v>0.5</v>
      </c>
      <c r="AA26" s="80">
        <v>2</v>
      </c>
      <c r="AB26" s="80">
        <v>7400</v>
      </c>
      <c r="AC26" s="80">
        <v>0.2125</v>
      </c>
      <c r="AD26" s="80">
        <v>114</v>
      </c>
      <c r="AE26" s="80">
        <v>282</v>
      </c>
      <c r="AF26" s="80">
        <v>4.49077</v>
      </c>
      <c r="AG26" s="80">
        <v>2</v>
      </c>
      <c r="AH26" s="80">
        <v>1.7</v>
      </c>
      <c r="AI26" s="80">
        <v>1.23234</v>
      </c>
      <c r="AJ26" s="80">
        <v>5</v>
      </c>
      <c r="AK26" s="80">
        <v>3.46</v>
      </c>
      <c r="AL26" s="80">
        <v>7.20309</v>
      </c>
      <c r="AM26" s="80">
        <v>2</v>
      </c>
      <c r="AN26" s="80">
        <v>2.75</v>
      </c>
      <c r="AO26" s="80">
        <v>2.47772</v>
      </c>
      <c r="AP26" s="80">
        <v>3</v>
      </c>
      <c r="AQ26" s="80">
        <v>4</v>
      </c>
      <c r="AR26" s="80">
        <v>1.55476</v>
      </c>
      <c r="AS26" s="80">
        <v>25</v>
      </c>
      <c r="AT26" s="80">
        <v>1913.99</v>
      </c>
      <c r="AU26" s="80">
        <v>23.00859</v>
      </c>
      <c r="AV26" s="80">
        <v>13</v>
      </c>
      <c r="AW26" s="80">
        <v>9.68</v>
      </c>
      <c r="AX26" s="80">
        <v>6.84575</v>
      </c>
      <c r="AY26" s="80">
        <v>0</v>
      </c>
      <c r="AZ26" s="80">
        <v>0</v>
      </c>
      <c r="BA26" s="80">
        <v>0</v>
      </c>
      <c r="BB26" s="80">
        <v>0</v>
      </c>
      <c r="BC26" s="80">
        <v>0</v>
      </c>
      <c r="BD26" s="80">
        <v>0</v>
      </c>
      <c r="BE26" s="81">
        <f t="shared" si="0"/>
        <v>74</v>
      </c>
      <c r="BF26" s="82"/>
      <c r="BG26" s="83">
        <f t="shared" si="1"/>
        <v>38.06654</v>
      </c>
      <c r="BH26" s="82">
        <f t="shared" si="1"/>
        <v>205</v>
      </c>
      <c r="BI26" s="82"/>
      <c r="BJ26" s="83">
        <f t="shared" si="3"/>
        <v>29.333629999999996</v>
      </c>
      <c r="BK26" s="84">
        <f t="shared" si="2"/>
        <v>67.40017</v>
      </c>
    </row>
    <row r="27" spans="1:63" s="92" customFormat="1" ht="16.5">
      <c r="A27" s="86"/>
      <c r="B27" s="87" t="s">
        <v>5</v>
      </c>
      <c r="C27" s="88">
        <f>SUM(C14:C26)</f>
        <v>145</v>
      </c>
      <c r="D27" s="88">
        <f aca="true" t="shared" si="4" ref="D27:BJ27">SUM(D14:D26)</f>
        <v>239946.02753846155</v>
      </c>
      <c r="E27" s="88">
        <f t="shared" si="4"/>
        <v>87.88999</v>
      </c>
      <c r="F27" s="88">
        <f t="shared" si="4"/>
        <v>182</v>
      </c>
      <c r="G27" s="88">
        <f t="shared" si="4"/>
        <v>921459.2440500611</v>
      </c>
      <c r="H27" s="88">
        <f>SUM(H14:H26)</f>
        <v>118.825455</v>
      </c>
      <c r="I27" s="88">
        <f t="shared" si="4"/>
        <v>38</v>
      </c>
      <c r="J27" s="88">
        <f t="shared" si="4"/>
        <v>205170.34046875</v>
      </c>
      <c r="K27" s="88">
        <f t="shared" si="4"/>
        <v>10.71936</v>
      </c>
      <c r="L27" s="88">
        <f t="shared" si="4"/>
        <v>183</v>
      </c>
      <c r="M27" s="88">
        <f t="shared" si="4"/>
        <v>1999.4343053763441</v>
      </c>
      <c r="N27" s="88">
        <f t="shared" si="4"/>
        <v>25.23836</v>
      </c>
      <c r="O27" s="88">
        <f t="shared" si="4"/>
        <v>137</v>
      </c>
      <c r="P27" s="88">
        <f t="shared" si="4"/>
        <v>188.9848805002374</v>
      </c>
      <c r="Q27" s="88">
        <f t="shared" si="4"/>
        <v>105.95897000000001</v>
      </c>
      <c r="R27" s="88">
        <f t="shared" si="4"/>
        <v>132</v>
      </c>
      <c r="S27" s="88">
        <f t="shared" si="4"/>
        <v>1663.321078144224</v>
      </c>
      <c r="T27" s="88">
        <f t="shared" si="4"/>
        <v>162.713455</v>
      </c>
      <c r="U27" s="88">
        <f t="shared" si="4"/>
        <v>27</v>
      </c>
      <c r="V27" s="88">
        <f t="shared" si="4"/>
        <v>17.97</v>
      </c>
      <c r="W27" s="88">
        <f t="shared" si="4"/>
        <v>9.41451</v>
      </c>
      <c r="X27" s="88">
        <f t="shared" si="4"/>
        <v>69</v>
      </c>
      <c r="Y27" s="88">
        <f t="shared" si="4"/>
        <v>6170.58</v>
      </c>
      <c r="Z27" s="88">
        <f t="shared" si="4"/>
        <v>9.99042</v>
      </c>
      <c r="AA27" s="88">
        <f t="shared" si="4"/>
        <v>60</v>
      </c>
      <c r="AB27" s="88">
        <f t="shared" si="4"/>
        <v>43301.24696969697</v>
      </c>
      <c r="AC27" s="88">
        <f t="shared" si="4"/>
        <v>28.270704999999996</v>
      </c>
      <c r="AD27" s="88">
        <f t="shared" si="4"/>
        <v>175</v>
      </c>
      <c r="AE27" s="88">
        <f t="shared" si="4"/>
        <v>80208.61385281385</v>
      </c>
      <c r="AF27" s="88">
        <f t="shared" si="4"/>
        <v>27.314185000000005</v>
      </c>
      <c r="AG27" s="88">
        <f t="shared" si="4"/>
        <v>70</v>
      </c>
      <c r="AH27" s="88">
        <f t="shared" si="4"/>
        <v>11406.822001041104</v>
      </c>
      <c r="AI27" s="88">
        <f t="shared" si="4"/>
        <v>61.00499</v>
      </c>
      <c r="AJ27" s="88">
        <f t="shared" si="4"/>
        <v>59</v>
      </c>
      <c r="AK27" s="88">
        <f t="shared" si="4"/>
        <v>479.4812730095</v>
      </c>
      <c r="AL27" s="88">
        <f t="shared" si="4"/>
        <v>48.49513</v>
      </c>
      <c r="AM27" s="88">
        <f t="shared" si="4"/>
        <v>120</v>
      </c>
      <c r="AN27" s="88">
        <f t="shared" si="4"/>
        <v>5099.658904957348</v>
      </c>
      <c r="AO27" s="88">
        <f t="shared" si="4"/>
        <v>160.707795</v>
      </c>
      <c r="AP27" s="88">
        <f t="shared" si="4"/>
        <v>205</v>
      </c>
      <c r="AQ27" s="88">
        <f t="shared" si="4"/>
        <v>1530.8581297103185</v>
      </c>
      <c r="AR27" s="89">
        <f t="shared" si="4"/>
        <v>288.794665</v>
      </c>
      <c r="AS27" s="88">
        <f t="shared" si="4"/>
        <v>546</v>
      </c>
      <c r="AT27" s="88">
        <f t="shared" si="4"/>
        <v>2660.509303974266</v>
      </c>
      <c r="AU27" s="88">
        <f t="shared" si="4"/>
        <v>596.6478667416001</v>
      </c>
      <c r="AV27" s="88">
        <f t="shared" si="4"/>
        <v>769</v>
      </c>
      <c r="AW27" s="88">
        <f t="shared" si="4"/>
        <v>935.5416311082633</v>
      </c>
      <c r="AX27" s="88">
        <f t="shared" si="4"/>
        <v>735.4013299999998</v>
      </c>
      <c r="AY27" s="88">
        <f t="shared" si="4"/>
        <v>0</v>
      </c>
      <c r="AZ27" s="88">
        <f t="shared" si="4"/>
        <v>0</v>
      </c>
      <c r="BA27" s="88">
        <f t="shared" si="4"/>
        <v>0</v>
      </c>
      <c r="BB27" s="88">
        <f t="shared" si="4"/>
        <v>0</v>
      </c>
      <c r="BC27" s="88">
        <f t="shared" si="4"/>
        <v>0</v>
      </c>
      <c r="BD27" s="88">
        <f t="shared" si="4"/>
        <v>0</v>
      </c>
      <c r="BE27" s="90">
        <f>SUM(BE14:BE26)</f>
        <v>1143</v>
      </c>
      <c r="BF27" s="88">
        <f t="shared" si="4"/>
        <v>0</v>
      </c>
      <c r="BG27" s="88">
        <f t="shared" si="4"/>
        <v>1060.6141867415997</v>
      </c>
      <c r="BH27" s="90">
        <f>SUM(BH14:BH26)</f>
        <v>1774</v>
      </c>
      <c r="BI27" s="88">
        <f t="shared" si="4"/>
        <v>0</v>
      </c>
      <c r="BJ27" s="88">
        <f t="shared" si="4"/>
        <v>1400.0016699999999</v>
      </c>
      <c r="BK27" s="91">
        <f t="shared" si="2"/>
        <v>2460.6158567415996</v>
      </c>
    </row>
    <row r="28" spans="1:60" ht="15">
      <c r="A28" s="93"/>
      <c r="B28" s="94"/>
      <c r="BE28" s="95"/>
      <c r="BH28" s="95"/>
    </row>
    <row r="29" spans="2:50" s="96" customFormat="1" ht="18"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</row>
    <row r="30" s="96" customFormat="1" ht="15">
      <c r="B30" s="97"/>
    </row>
    <row r="32" spans="57:60" ht="15">
      <c r="BE32" s="95">
        <v>1584</v>
      </c>
      <c r="BH32" s="95">
        <v>1224</v>
      </c>
    </row>
    <row r="33" spans="57:60" ht="15">
      <c r="BE33" s="95">
        <f>BE32-BE27</f>
        <v>441</v>
      </c>
      <c r="BH33" s="95">
        <f>BH32-BH27</f>
        <v>-550</v>
      </c>
    </row>
  </sheetData>
  <sheetProtection/>
  <mergeCells count="91">
    <mergeCell ref="U9:Z9"/>
    <mergeCell ref="AA9:AF9"/>
    <mergeCell ref="AG9:AL9"/>
    <mergeCell ref="AM9:AR9"/>
    <mergeCell ref="A2:T2"/>
    <mergeCell ref="U2:AL2"/>
    <mergeCell ref="AM2:BJ2"/>
    <mergeCell ref="A4:T4"/>
    <mergeCell ref="U4:AL4"/>
    <mergeCell ref="AM4:BJ4"/>
    <mergeCell ref="AS9:AX9"/>
    <mergeCell ref="AY9:BD9"/>
    <mergeCell ref="BE9:BJ9"/>
    <mergeCell ref="AA10:AF10"/>
    <mergeCell ref="A6:T6"/>
    <mergeCell ref="U6:AL6"/>
    <mergeCell ref="AM6:BJ6"/>
    <mergeCell ref="C9:H9"/>
    <mergeCell ref="I9:N9"/>
    <mergeCell ref="O9:T9"/>
    <mergeCell ref="A10:A12"/>
    <mergeCell ref="B10:B12"/>
    <mergeCell ref="C10:H10"/>
    <mergeCell ref="I10:N10"/>
    <mergeCell ref="C11:E11"/>
    <mergeCell ref="F11:H11"/>
    <mergeCell ref="I11:K11"/>
    <mergeCell ref="L11:N11"/>
    <mergeCell ref="C12:D12"/>
    <mergeCell ref="E12:E13"/>
    <mergeCell ref="BE10:BJ10"/>
    <mergeCell ref="O11:Q11"/>
    <mergeCell ref="AG11:AI11"/>
    <mergeCell ref="AG10:AL10"/>
    <mergeCell ref="AM10:AR10"/>
    <mergeCell ref="AY11:BA11"/>
    <mergeCell ref="BH11:BJ11"/>
    <mergeCell ref="AS10:AX10"/>
    <mergeCell ref="AD11:AF11"/>
    <mergeCell ref="BB11:BD11"/>
    <mergeCell ref="AM11:AO11"/>
    <mergeCell ref="AP11:AR11"/>
    <mergeCell ref="O10:T10"/>
    <mergeCell ref="U10:Z10"/>
    <mergeCell ref="AS11:AU11"/>
    <mergeCell ref="F12:G12"/>
    <mergeCell ref="H12:H13"/>
    <mergeCell ref="I12:J12"/>
    <mergeCell ref="K12:K13"/>
    <mergeCell ref="T12:T13"/>
    <mergeCell ref="AY10:BD10"/>
    <mergeCell ref="R11:T11"/>
    <mergeCell ref="U11:W11"/>
    <mergeCell ref="X11:Z11"/>
    <mergeCell ref="AA11:AC11"/>
    <mergeCell ref="L12:M12"/>
    <mergeCell ref="AJ11:AL11"/>
    <mergeCell ref="BE12:BF12"/>
    <mergeCell ref="U12:V12"/>
    <mergeCell ref="W12:W13"/>
    <mergeCell ref="BE11:BG11"/>
    <mergeCell ref="N12:N13"/>
    <mergeCell ref="O12:P12"/>
    <mergeCell ref="Q12:Q13"/>
    <mergeCell ref="R12:S12"/>
    <mergeCell ref="AR12:AR13"/>
    <mergeCell ref="AV11:AX11"/>
    <mergeCell ref="AV12:AW12"/>
    <mergeCell ref="AM12:AN12"/>
    <mergeCell ref="AO12:AO13"/>
    <mergeCell ref="AP12:AQ12"/>
    <mergeCell ref="AS12:AT12"/>
    <mergeCell ref="AU12:AU13"/>
    <mergeCell ref="AJ12:AK12"/>
    <mergeCell ref="AL12:AL13"/>
    <mergeCell ref="BJ12:BJ13"/>
    <mergeCell ref="AX12:AX13"/>
    <mergeCell ref="AY12:AZ12"/>
    <mergeCell ref="BA12:BA13"/>
    <mergeCell ref="BB12:BC12"/>
    <mergeCell ref="BD12:BD13"/>
    <mergeCell ref="BG12:BG13"/>
    <mergeCell ref="BH12:BI12"/>
    <mergeCell ref="AG12:AH12"/>
    <mergeCell ref="AI12:AI13"/>
    <mergeCell ref="AD12:AE12"/>
    <mergeCell ref="AF12:AF13"/>
    <mergeCell ref="X12:Y12"/>
    <mergeCell ref="Z12:Z13"/>
    <mergeCell ref="AA12:AB12"/>
    <mergeCell ref="AC12:AC13"/>
  </mergeCells>
  <conditionalFormatting sqref="AY14:BD26">
    <cfRule type="cellIs" priority="1" dxfId="1" operator="greater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83" r:id="rId1"/>
  <headerFooter alignWithMargins="0">
    <oddHeader>&amp;RPart-IV</oddHeader>
  </headerFooter>
  <colBreaks count="2" manualBreakCount="2">
    <brk id="20" max="29" man="1"/>
    <brk id="38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="85" zoomScaleNormal="85" zoomScalePageLayoutView="0" workbookViewId="0" topLeftCell="A4">
      <selection activeCell="C24" sqref="C24:L24"/>
    </sheetView>
  </sheetViews>
  <sheetFormatPr defaultColWidth="9.140625" defaultRowHeight="15"/>
  <cols>
    <col min="2" max="2" width="24.140625" style="0" customWidth="1"/>
    <col min="3" max="3" width="9.7109375" style="0" customWidth="1"/>
    <col min="4" max="4" width="10.8515625" style="0" customWidth="1"/>
    <col min="5" max="5" width="9.7109375" style="0" customWidth="1"/>
    <col min="6" max="6" width="10.8515625" style="0" customWidth="1"/>
    <col min="7" max="7" width="9.7109375" style="0" customWidth="1"/>
    <col min="8" max="8" width="10.8515625" style="0" customWidth="1"/>
    <col min="9" max="9" width="9.7109375" style="0" customWidth="1"/>
    <col min="10" max="10" width="10.8515625" style="0" customWidth="1"/>
    <col min="11" max="12" width="9.7109375" style="0" customWidth="1"/>
  </cols>
  <sheetData>
    <row r="1" spans="11:12" ht="15.75">
      <c r="K1" s="259" t="s">
        <v>85</v>
      </c>
      <c r="L1" s="259"/>
    </row>
    <row r="2" spans="1:12" ht="23.25">
      <c r="A2" s="260" t="s">
        <v>37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ht="17.2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18.75">
      <c r="A4" s="220" t="s">
        <v>38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6" spans="1:12" ht="18.75">
      <c r="A6" s="223" t="s">
        <v>121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</row>
    <row r="8" spans="1:12" ht="93" customHeight="1">
      <c r="A8" s="258" t="s">
        <v>0</v>
      </c>
      <c r="B8" s="258" t="s">
        <v>41</v>
      </c>
      <c r="C8" s="258" t="s">
        <v>82</v>
      </c>
      <c r="D8" s="258"/>
      <c r="E8" s="258" t="s">
        <v>86</v>
      </c>
      <c r="F8" s="258"/>
      <c r="G8" s="258" t="s">
        <v>87</v>
      </c>
      <c r="H8" s="258"/>
      <c r="I8" s="258" t="s">
        <v>88</v>
      </c>
      <c r="J8" s="258"/>
      <c r="K8" s="258" t="s">
        <v>89</v>
      </c>
      <c r="L8" s="258"/>
    </row>
    <row r="9" spans="1:12" ht="15">
      <c r="A9" s="258"/>
      <c r="B9" s="258"/>
      <c r="C9" s="171" t="s">
        <v>83</v>
      </c>
      <c r="D9" s="171" t="s">
        <v>84</v>
      </c>
      <c r="E9" s="171" t="s">
        <v>83</v>
      </c>
      <c r="F9" s="171" t="s">
        <v>84</v>
      </c>
      <c r="G9" s="171" t="s">
        <v>83</v>
      </c>
      <c r="H9" s="171" t="s">
        <v>84</v>
      </c>
      <c r="I9" s="171" t="s">
        <v>83</v>
      </c>
      <c r="J9" s="171" t="s">
        <v>84</v>
      </c>
      <c r="K9" s="171" t="s">
        <v>83</v>
      </c>
      <c r="L9" s="171" t="s">
        <v>114</v>
      </c>
    </row>
    <row r="10" spans="1:12" ht="15">
      <c r="A10" s="172">
        <v>1</v>
      </c>
      <c r="B10" s="172">
        <v>2</v>
      </c>
      <c r="C10" s="172">
        <v>3</v>
      </c>
      <c r="D10" s="172">
        <v>4</v>
      </c>
      <c r="E10" s="172">
        <v>5</v>
      </c>
      <c r="F10" s="172">
        <v>6</v>
      </c>
      <c r="G10" s="172">
        <v>7</v>
      </c>
      <c r="H10" s="172">
        <v>8</v>
      </c>
      <c r="I10" s="172">
        <v>9</v>
      </c>
      <c r="J10" s="172">
        <v>10</v>
      </c>
      <c r="K10" s="172">
        <v>11</v>
      </c>
      <c r="L10" s="172">
        <v>12</v>
      </c>
    </row>
    <row r="11" spans="1:12" s="185" customFormat="1" ht="18">
      <c r="A11" s="184">
        <v>1</v>
      </c>
      <c r="B11" s="174" t="s">
        <v>23</v>
      </c>
      <c r="C11" s="186">
        <v>458</v>
      </c>
      <c r="D11" s="186">
        <v>105</v>
      </c>
      <c r="E11" s="186">
        <v>0</v>
      </c>
      <c r="F11" s="186">
        <v>40</v>
      </c>
      <c r="G11" s="186">
        <v>0</v>
      </c>
      <c r="H11" s="186">
        <v>60</v>
      </c>
      <c r="I11" s="186">
        <v>0</v>
      </c>
      <c r="J11" s="186">
        <v>11</v>
      </c>
      <c r="K11" s="186">
        <v>3</v>
      </c>
      <c r="L11" s="186">
        <v>5</v>
      </c>
    </row>
    <row r="12" spans="1:12" s="185" customFormat="1" ht="18">
      <c r="A12" s="184">
        <v>2</v>
      </c>
      <c r="B12" s="174" t="s">
        <v>24</v>
      </c>
      <c r="C12" s="173">
        <v>137</v>
      </c>
      <c r="D12" s="173">
        <v>5</v>
      </c>
      <c r="E12" s="173">
        <v>155</v>
      </c>
      <c r="F12" s="173">
        <v>8</v>
      </c>
      <c r="G12" s="173">
        <v>155</v>
      </c>
      <c r="H12" s="173">
        <v>0</v>
      </c>
      <c r="I12" s="173">
        <v>1</v>
      </c>
      <c r="J12" s="173">
        <v>4</v>
      </c>
      <c r="K12" s="173">
        <v>0</v>
      </c>
      <c r="L12" s="173">
        <v>0</v>
      </c>
    </row>
    <row r="13" spans="1:12" s="185" customFormat="1" ht="18">
      <c r="A13" s="184">
        <v>3</v>
      </c>
      <c r="B13" s="174" t="s">
        <v>25</v>
      </c>
      <c r="C13" s="186">
        <v>152</v>
      </c>
      <c r="D13" s="186">
        <v>10</v>
      </c>
      <c r="E13" s="186">
        <v>41</v>
      </c>
      <c r="F13" s="186">
        <v>0</v>
      </c>
      <c r="G13" s="186">
        <v>41</v>
      </c>
      <c r="H13" s="186">
        <v>0</v>
      </c>
      <c r="I13" s="186">
        <v>32</v>
      </c>
      <c r="J13" s="186">
        <v>0</v>
      </c>
      <c r="K13" s="186">
        <v>0</v>
      </c>
      <c r="L13" s="186">
        <v>0</v>
      </c>
    </row>
    <row r="14" spans="1:12" s="185" customFormat="1" ht="18">
      <c r="A14" s="184">
        <v>4</v>
      </c>
      <c r="B14" s="174" t="s">
        <v>26</v>
      </c>
      <c r="C14" s="186">
        <v>22</v>
      </c>
      <c r="D14" s="186">
        <v>2</v>
      </c>
      <c r="E14" s="186">
        <v>12</v>
      </c>
      <c r="F14" s="186">
        <v>0</v>
      </c>
      <c r="G14" s="186">
        <v>24</v>
      </c>
      <c r="H14" s="186">
        <v>0</v>
      </c>
      <c r="I14" s="186">
        <v>0</v>
      </c>
      <c r="J14" s="186">
        <v>12</v>
      </c>
      <c r="K14" s="186">
        <v>0</v>
      </c>
      <c r="L14" s="186">
        <v>0</v>
      </c>
    </row>
    <row r="15" spans="1:12" s="185" customFormat="1" ht="18">
      <c r="A15" s="184">
        <v>5</v>
      </c>
      <c r="B15" s="174" t="s">
        <v>27</v>
      </c>
      <c r="C15" s="186">
        <v>14262</v>
      </c>
      <c r="D15" s="186">
        <f>49+15+25+17+17+35+20+0+7+15+25</f>
        <v>225</v>
      </c>
      <c r="E15" s="186">
        <v>0</v>
      </c>
      <c r="F15" s="186">
        <v>11</v>
      </c>
      <c r="G15" s="186">
        <v>0</v>
      </c>
      <c r="H15" s="186">
        <v>0</v>
      </c>
      <c r="I15" s="186">
        <v>4</v>
      </c>
      <c r="J15" s="186">
        <v>18</v>
      </c>
      <c r="K15" s="186">
        <v>0</v>
      </c>
      <c r="L15" s="186">
        <v>5</v>
      </c>
    </row>
    <row r="16" spans="1:12" s="185" customFormat="1" ht="18">
      <c r="A16" s="201">
        <v>6</v>
      </c>
      <c r="B16" s="202" t="s">
        <v>28</v>
      </c>
      <c r="C16" s="186">
        <v>1519</v>
      </c>
      <c r="D16" s="186">
        <v>783</v>
      </c>
      <c r="E16" s="186">
        <v>842</v>
      </c>
      <c r="F16" s="186">
        <v>27</v>
      </c>
      <c r="G16" s="186">
        <v>23</v>
      </c>
      <c r="H16" s="186">
        <v>0</v>
      </c>
      <c r="I16" s="186">
        <v>35</v>
      </c>
      <c r="J16" s="186">
        <v>3</v>
      </c>
      <c r="K16" s="186">
        <v>0</v>
      </c>
      <c r="L16" s="186">
        <v>0</v>
      </c>
    </row>
    <row r="17" spans="1:12" s="185" customFormat="1" ht="18">
      <c r="A17" s="184">
        <v>7</v>
      </c>
      <c r="B17" s="174" t="s">
        <v>29</v>
      </c>
      <c r="C17" s="186">
        <v>289</v>
      </c>
      <c r="D17" s="186">
        <v>0</v>
      </c>
      <c r="E17" s="186">
        <v>262</v>
      </c>
      <c r="F17" s="186">
        <v>30</v>
      </c>
      <c r="G17" s="186">
        <v>292</v>
      </c>
      <c r="H17" s="186">
        <v>0</v>
      </c>
      <c r="I17" s="186">
        <v>10</v>
      </c>
      <c r="J17" s="186">
        <v>0</v>
      </c>
      <c r="K17" s="186">
        <v>0</v>
      </c>
      <c r="L17" s="186">
        <v>0</v>
      </c>
    </row>
    <row r="18" spans="1:12" s="185" customFormat="1" ht="18">
      <c r="A18" s="184">
        <v>8</v>
      </c>
      <c r="B18" s="174" t="s">
        <v>30</v>
      </c>
      <c r="C18" s="186">
        <v>2227</v>
      </c>
      <c r="D18" s="186">
        <v>59</v>
      </c>
      <c r="E18" s="186">
        <v>314</v>
      </c>
      <c r="F18" s="186">
        <v>4</v>
      </c>
      <c r="G18" s="186">
        <v>311</v>
      </c>
      <c r="H18" s="186">
        <v>7</v>
      </c>
      <c r="I18" s="186">
        <v>0</v>
      </c>
      <c r="J18" s="186">
        <v>0</v>
      </c>
      <c r="K18" s="186">
        <v>0</v>
      </c>
      <c r="L18" s="186">
        <v>0</v>
      </c>
    </row>
    <row r="19" spans="1:12" s="185" customFormat="1" ht="18">
      <c r="A19" s="184">
        <v>9</v>
      </c>
      <c r="B19" s="174" t="s">
        <v>31</v>
      </c>
      <c r="C19" s="186">
        <v>112</v>
      </c>
      <c r="D19" s="186">
        <v>82</v>
      </c>
      <c r="E19" s="186">
        <v>3</v>
      </c>
      <c r="F19" s="186">
        <v>4</v>
      </c>
      <c r="G19" s="186">
        <v>0</v>
      </c>
      <c r="H19" s="186">
        <v>0</v>
      </c>
      <c r="I19" s="186">
        <v>77</v>
      </c>
      <c r="J19" s="186">
        <v>0</v>
      </c>
      <c r="K19" s="186">
        <v>0</v>
      </c>
      <c r="L19" s="186">
        <v>0</v>
      </c>
    </row>
    <row r="20" spans="1:12" s="185" customFormat="1" ht="18">
      <c r="A20" s="184">
        <v>10</v>
      </c>
      <c r="B20" s="174" t="s">
        <v>32</v>
      </c>
      <c r="C20" s="186">
        <v>35</v>
      </c>
      <c r="D20" s="186">
        <v>15</v>
      </c>
      <c r="E20" s="186">
        <v>0</v>
      </c>
      <c r="F20" s="186">
        <v>0</v>
      </c>
      <c r="G20" s="186">
        <v>35</v>
      </c>
      <c r="H20" s="186">
        <v>15</v>
      </c>
      <c r="I20" s="186">
        <v>165</v>
      </c>
      <c r="J20" s="186">
        <v>0</v>
      </c>
      <c r="K20" s="186">
        <v>0</v>
      </c>
      <c r="L20" s="186">
        <v>0</v>
      </c>
    </row>
    <row r="21" spans="1:12" s="185" customFormat="1" ht="18">
      <c r="A21" s="184">
        <v>11</v>
      </c>
      <c r="B21" s="174" t="s">
        <v>33</v>
      </c>
      <c r="C21" s="204">
        <v>50</v>
      </c>
      <c r="D21" s="204">
        <v>10</v>
      </c>
      <c r="E21" s="204">
        <v>7</v>
      </c>
      <c r="F21" s="204">
        <v>7</v>
      </c>
      <c r="G21" s="204">
        <v>377.4771428571429</v>
      </c>
      <c r="H21" s="204">
        <v>122.52285714285713</v>
      </c>
      <c r="I21" s="204">
        <v>5</v>
      </c>
      <c r="J21" s="204">
        <v>5</v>
      </c>
      <c r="K21" s="204">
        <v>0</v>
      </c>
      <c r="L21" s="204">
        <v>0</v>
      </c>
    </row>
    <row r="22" spans="1:12" s="185" customFormat="1" ht="18">
      <c r="A22" s="184">
        <v>12</v>
      </c>
      <c r="B22" s="174" t="s">
        <v>34</v>
      </c>
      <c r="C22" s="186">
        <v>296</v>
      </c>
      <c r="D22" s="186">
        <v>0</v>
      </c>
      <c r="E22" s="186">
        <v>56</v>
      </c>
      <c r="F22" s="186">
        <v>0</v>
      </c>
      <c r="G22" s="186">
        <v>56</v>
      </c>
      <c r="H22" s="186">
        <v>0</v>
      </c>
      <c r="I22" s="186">
        <v>152</v>
      </c>
      <c r="J22" s="186">
        <v>0</v>
      </c>
      <c r="K22" s="186">
        <v>0</v>
      </c>
      <c r="L22" s="186">
        <v>0</v>
      </c>
    </row>
    <row r="23" spans="1:12" s="185" customFormat="1" ht="18">
      <c r="A23" s="184">
        <v>13</v>
      </c>
      <c r="B23" s="174" t="s">
        <v>35</v>
      </c>
      <c r="C23" s="186">
        <v>101</v>
      </c>
      <c r="D23" s="186">
        <v>5</v>
      </c>
      <c r="E23" s="186">
        <v>45</v>
      </c>
      <c r="F23" s="186">
        <v>5</v>
      </c>
      <c r="G23" s="186">
        <v>24</v>
      </c>
      <c r="H23" s="186">
        <v>0</v>
      </c>
      <c r="I23" s="186">
        <v>2</v>
      </c>
      <c r="J23" s="186">
        <v>1</v>
      </c>
      <c r="K23" s="186">
        <v>0</v>
      </c>
      <c r="L23" s="186">
        <v>0</v>
      </c>
    </row>
    <row r="24" spans="1:12" ht="18">
      <c r="A24" s="86"/>
      <c r="B24" s="175" t="s">
        <v>5</v>
      </c>
      <c r="C24" s="176">
        <f>SUM(C11:C23)</f>
        <v>19660</v>
      </c>
      <c r="D24" s="176">
        <f aca="true" t="shared" si="0" ref="D24:L24">SUM(D11:D23)</f>
        <v>1301</v>
      </c>
      <c r="E24" s="176">
        <f t="shared" si="0"/>
        <v>1737</v>
      </c>
      <c r="F24" s="176">
        <f t="shared" si="0"/>
        <v>136</v>
      </c>
      <c r="G24" s="176">
        <f t="shared" si="0"/>
        <v>1338.477142857143</v>
      </c>
      <c r="H24" s="176">
        <f t="shared" si="0"/>
        <v>204.52285714285713</v>
      </c>
      <c r="I24" s="176">
        <f t="shared" si="0"/>
        <v>483</v>
      </c>
      <c r="J24" s="176">
        <f t="shared" si="0"/>
        <v>54</v>
      </c>
      <c r="K24" s="176">
        <f t="shared" si="0"/>
        <v>3</v>
      </c>
      <c r="L24" s="176">
        <f t="shared" si="0"/>
        <v>10</v>
      </c>
    </row>
  </sheetData>
  <sheetProtection/>
  <mergeCells count="11">
    <mergeCell ref="B8:B9"/>
    <mergeCell ref="C8:D8"/>
    <mergeCell ref="E8:F8"/>
    <mergeCell ref="K1:L1"/>
    <mergeCell ref="G8:H8"/>
    <mergeCell ref="I8:J8"/>
    <mergeCell ref="K8:L8"/>
    <mergeCell ref="A2:L2"/>
    <mergeCell ref="A4:L4"/>
    <mergeCell ref="A6:L6"/>
    <mergeCell ref="A8:A9"/>
  </mergeCells>
  <printOptions horizontalCentered="1"/>
  <pageMargins left="0.5" right="0.2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zoomScale="70" zoomScaleNormal="70" zoomScalePageLayoutView="0" workbookViewId="0" topLeftCell="A1">
      <selection activeCell="C24" sqref="C24:V24"/>
    </sheetView>
  </sheetViews>
  <sheetFormatPr defaultColWidth="9.140625" defaultRowHeight="15"/>
  <cols>
    <col min="1" max="1" width="6.421875" style="103" customWidth="1"/>
    <col min="2" max="2" width="20.57421875" style="103" customWidth="1"/>
    <col min="3" max="4" width="10.00390625" style="103" customWidth="1"/>
    <col min="5" max="5" width="5.8515625" style="103" bestFit="1" customWidth="1"/>
    <col min="6" max="6" width="10.140625" style="103" bestFit="1" customWidth="1"/>
    <col min="7" max="7" width="5.8515625" style="103" bestFit="1" customWidth="1"/>
    <col min="8" max="8" width="10.140625" style="103" bestFit="1" customWidth="1"/>
    <col min="9" max="9" width="5.8515625" style="103" bestFit="1" customWidth="1"/>
    <col min="10" max="10" width="10.140625" style="103" bestFit="1" customWidth="1"/>
    <col min="11" max="11" width="5.8515625" style="103" bestFit="1" customWidth="1"/>
    <col min="12" max="12" width="10.140625" style="103" bestFit="1" customWidth="1"/>
    <col min="13" max="13" width="5.8515625" style="103" bestFit="1" customWidth="1"/>
    <col min="14" max="14" width="10.140625" style="103" bestFit="1" customWidth="1"/>
    <col min="15" max="15" width="5.8515625" style="103" bestFit="1" customWidth="1"/>
    <col min="16" max="16" width="10.140625" style="103" bestFit="1" customWidth="1"/>
    <col min="17" max="17" width="5.8515625" style="103" bestFit="1" customWidth="1"/>
    <col min="18" max="18" width="10.140625" style="103" bestFit="1" customWidth="1"/>
    <col min="19" max="19" width="5.8515625" style="103" bestFit="1" customWidth="1"/>
    <col min="20" max="20" width="10.140625" style="103" bestFit="1" customWidth="1"/>
    <col min="21" max="22" width="5.8515625" style="103" bestFit="1" customWidth="1"/>
    <col min="23" max="16384" width="9.140625" style="103" customWidth="1"/>
  </cols>
  <sheetData>
    <row r="1" ht="12" customHeight="1">
      <c r="V1" s="116" t="s">
        <v>106</v>
      </c>
    </row>
    <row r="2" spans="1:22" ht="18.75" customHeight="1">
      <c r="A2" s="267" t="s">
        <v>90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</row>
    <row r="3" spans="1:22" ht="1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ht="15" customHeight="1">
      <c r="A4" s="268" t="s">
        <v>122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</row>
    <row r="5" spans="1:12" ht="18" customHeight="1">
      <c r="A5" s="69" t="s">
        <v>39</v>
      </c>
      <c r="B5" s="12"/>
      <c r="C5" s="105"/>
      <c r="D5" s="105"/>
      <c r="E5" s="105"/>
      <c r="F5" s="105"/>
      <c r="G5" s="105"/>
      <c r="H5" s="105"/>
      <c r="I5" s="105"/>
      <c r="L5" s="106"/>
    </row>
    <row r="6" spans="1:9" ht="18" customHeight="1">
      <c r="A6" s="107"/>
      <c r="B6" s="107"/>
      <c r="C6" s="105"/>
      <c r="D6" s="105"/>
      <c r="E6" s="105"/>
      <c r="F6" s="105"/>
      <c r="G6" s="105"/>
      <c r="H6" s="105"/>
      <c r="I6" s="105"/>
    </row>
    <row r="7" spans="1:22" s="140" customFormat="1" ht="30.75" customHeight="1">
      <c r="A7" s="265" t="s">
        <v>91</v>
      </c>
      <c r="B7" s="265" t="s">
        <v>92</v>
      </c>
      <c r="C7" s="264" t="s">
        <v>93</v>
      </c>
      <c r="D7" s="264"/>
      <c r="E7" s="265" t="s">
        <v>94</v>
      </c>
      <c r="F7" s="265"/>
      <c r="G7" s="265"/>
      <c r="H7" s="265"/>
      <c r="I7" s="265"/>
      <c r="J7" s="265"/>
      <c r="K7" s="265"/>
      <c r="L7" s="265"/>
      <c r="M7" s="266" t="s">
        <v>108</v>
      </c>
      <c r="N7" s="266"/>
      <c r="O7" s="266"/>
      <c r="P7" s="266"/>
      <c r="Q7" s="266"/>
      <c r="R7" s="266"/>
      <c r="S7" s="266"/>
      <c r="T7" s="266"/>
      <c r="U7" s="266"/>
      <c r="V7" s="266"/>
    </row>
    <row r="8" spans="1:22" s="140" customFormat="1" ht="84.75" customHeight="1">
      <c r="A8" s="265"/>
      <c r="B8" s="265"/>
      <c r="C8" s="264" t="s">
        <v>97</v>
      </c>
      <c r="D8" s="264"/>
      <c r="E8" s="265" t="s">
        <v>98</v>
      </c>
      <c r="F8" s="265"/>
      <c r="G8" s="265" t="s">
        <v>99</v>
      </c>
      <c r="H8" s="265"/>
      <c r="I8" s="265" t="s">
        <v>100</v>
      </c>
      <c r="J8" s="265"/>
      <c r="K8" s="265" t="s">
        <v>101</v>
      </c>
      <c r="L8" s="265"/>
      <c r="M8" s="262" t="s">
        <v>109</v>
      </c>
      <c r="N8" s="262"/>
      <c r="O8" s="262" t="s">
        <v>110</v>
      </c>
      <c r="P8" s="262"/>
      <c r="Q8" s="262" t="s">
        <v>111</v>
      </c>
      <c r="R8" s="262"/>
      <c r="S8" s="262" t="s">
        <v>112</v>
      </c>
      <c r="T8" s="262"/>
      <c r="U8" s="262" t="s">
        <v>113</v>
      </c>
      <c r="V8" s="266"/>
    </row>
    <row r="9" spans="1:22" s="133" customFormat="1" ht="25.5" customHeight="1">
      <c r="A9" s="265"/>
      <c r="B9" s="265"/>
      <c r="C9" s="142" t="s">
        <v>102</v>
      </c>
      <c r="D9" s="142" t="s">
        <v>103</v>
      </c>
      <c r="E9" s="132" t="s">
        <v>102</v>
      </c>
      <c r="F9" s="132" t="s">
        <v>103</v>
      </c>
      <c r="G9" s="132" t="s">
        <v>102</v>
      </c>
      <c r="H9" s="132" t="s">
        <v>103</v>
      </c>
      <c r="I9" s="132" t="s">
        <v>102</v>
      </c>
      <c r="J9" s="132" t="s">
        <v>103</v>
      </c>
      <c r="K9" s="132" t="s">
        <v>102</v>
      </c>
      <c r="L9" s="132" t="s">
        <v>103</v>
      </c>
      <c r="M9" s="136" t="s">
        <v>102</v>
      </c>
      <c r="N9" s="136" t="s">
        <v>103</v>
      </c>
      <c r="O9" s="136" t="s">
        <v>102</v>
      </c>
      <c r="P9" s="136" t="s">
        <v>103</v>
      </c>
      <c r="Q9" s="136" t="s">
        <v>102</v>
      </c>
      <c r="R9" s="136" t="s">
        <v>103</v>
      </c>
      <c r="S9" s="136" t="s">
        <v>102</v>
      </c>
      <c r="T9" s="136" t="s">
        <v>103</v>
      </c>
      <c r="U9" s="136" t="s">
        <v>102</v>
      </c>
      <c r="V9" s="136" t="s">
        <v>102</v>
      </c>
    </row>
    <row r="10" spans="1:22" s="141" customFormat="1" ht="19.5" customHeight="1">
      <c r="A10" s="137">
        <v>1</v>
      </c>
      <c r="B10" s="137">
        <v>2</v>
      </c>
      <c r="C10" s="143">
        <v>3</v>
      </c>
      <c r="D10" s="143">
        <v>4</v>
      </c>
      <c r="E10" s="137">
        <v>5</v>
      </c>
      <c r="F10" s="137">
        <v>6</v>
      </c>
      <c r="G10" s="137">
        <v>7</v>
      </c>
      <c r="H10" s="137">
        <v>8</v>
      </c>
      <c r="I10" s="137">
        <v>9</v>
      </c>
      <c r="J10" s="137">
        <v>10</v>
      </c>
      <c r="K10" s="137">
        <v>11</v>
      </c>
      <c r="L10" s="137">
        <v>12</v>
      </c>
      <c r="M10" s="145">
        <v>13</v>
      </c>
      <c r="N10" s="145">
        <v>14</v>
      </c>
      <c r="O10" s="145">
        <v>15</v>
      </c>
      <c r="P10" s="145">
        <v>16</v>
      </c>
      <c r="Q10" s="145">
        <v>17</v>
      </c>
      <c r="R10" s="145">
        <v>18</v>
      </c>
      <c r="S10" s="145">
        <v>19</v>
      </c>
      <c r="T10" s="145">
        <v>20</v>
      </c>
      <c r="U10" s="145">
        <v>21</v>
      </c>
      <c r="V10" s="145">
        <v>22</v>
      </c>
    </row>
    <row r="11" spans="1:22" s="131" customFormat="1" ht="19.5" customHeight="1">
      <c r="A11" s="78">
        <v>1</v>
      </c>
      <c r="B11" s="79" t="s">
        <v>23</v>
      </c>
      <c r="C11" s="152">
        <v>11</v>
      </c>
      <c r="D11" s="152">
        <v>7</v>
      </c>
      <c r="E11" s="153">
        <v>1</v>
      </c>
      <c r="F11" s="153">
        <v>1</v>
      </c>
      <c r="G11" s="153">
        <v>7</v>
      </c>
      <c r="H11" s="153">
        <v>7</v>
      </c>
      <c r="I11" s="153">
        <v>1</v>
      </c>
      <c r="J11" s="153">
        <v>1</v>
      </c>
      <c r="K11" s="153">
        <v>1</v>
      </c>
      <c r="L11" s="153">
        <v>1</v>
      </c>
      <c r="M11" s="154"/>
      <c r="N11" s="154"/>
      <c r="O11" s="154"/>
      <c r="P11" s="154"/>
      <c r="Q11" s="154"/>
      <c r="R11" s="154"/>
      <c r="S11" s="154"/>
      <c r="T11" s="154"/>
      <c r="U11" s="154"/>
      <c r="V11" s="154"/>
    </row>
    <row r="12" spans="1:22" s="131" customFormat="1" ht="19.5" customHeight="1">
      <c r="A12" s="78">
        <v>2</v>
      </c>
      <c r="B12" s="79" t="s">
        <v>24</v>
      </c>
      <c r="C12" s="152">
        <v>11</v>
      </c>
      <c r="D12" s="152">
        <v>8</v>
      </c>
      <c r="E12" s="153">
        <v>1</v>
      </c>
      <c r="F12" s="153">
        <v>1</v>
      </c>
      <c r="G12" s="153">
        <v>5</v>
      </c>
      <c r="H12" s="153">
        <v>5</v>
      </c>
      <c r="I12" s="153">
        <v>1</v>
      </c>
      <c r="J12" s="153">
        <v>1</v>
      </c>
      <c r="K12" s="153">
        <v>1</v>
      </c>
      <c r="L12" s="153">
        <v>1</v>
      </c>
      <c r="M12" s="154"/>
      <c r="N12" s="154"/>
      <c r="O12" s="154"/>
      <c r="P12" s="154"/>
      <c r="Q12" s="154"/>
      <c r="R12" s="154"/>
      <c r="S12" s="154"/>
      <c r="T12" s="154"/>
      <c r="U12" s="154"/>
      <c r="V12" s="154"/>
    </row>
    <row r="13" spans="1:22" s="131" customFormat="1" ht="19.5" customHeight="1">
      <c r="A13" s="78">
        <v>3</v>
      </c>
      <c r="B13" s="79" t="s">
        <v>25</v>
      </c>
      <c r="C13" s="152">
        <v>16</v>
      </c>
      <c r="D13" s="152">
        <v>11</v>
      </c>
      <c r="E13" s="153">
        <v>1</v>
      </c>
      <c r="F13" s="153">
        <v>1</v>
      </c>
      <c r="G13" s="153">
        <v>2</v>
      </c>
      <c r="H13" s="153">
        <v>1</v>
      </c>
      <c r="I13" s="153">
        <v>1</v>
      </c>
      <c r="J13" s="153">
        <v>1</v>
      </c>
      <c r="K13" s="153">
        <v>1</v>
      </c>
      <c r="L13" s="153">
        <v>1</v>
      </c>
      <c r="M13" s="154"/>
      <c r="N13" s="154"/>
      <c r="O13" s="154"/>
      <c r="P13" s="154"/>
      <c r="Q13" s="154"/>
      <c r="R13" s="154"/>
      <c r="S13" s="154"/>
      <c r="T13" s="154"/>
      <c r="U13" s="154"/>
      <c r="V13" s="154"/>
    </row>
    <row r="14" spans="1:22" s="131" customFormat="1" ht="19.5" customHeight="1">
      <c r="A14" s="78">
        <v>4</v>
      </c>
      <c r="B14" s="79" t="s">
        <v>26</v>
      </c>
      <c r="C14" s="152">
        <v>12</v>
      </c>
      <c r="D14" s="152">
        <v>9</v>
      </c>
      <c r="E14" s="153">
        <v>1</v>
      </c>
      <c r="F14" s="153">
        <v>1</v>
      </c>
      <c r="G14" s="153">
        <v>2</v>
      </c>
      <c r="H14" s="153">
        <v>2</v>
      </c>
      <c r="I14" s="153">
        <v>1</v>
      </c>
      <c r="J14" s="153">
        <v>1</v>
      </c>
      <c r="K14" s="153">
        <v>1</v>
      </c>
      <c r="L14" s="153">
        <v>1</v>
      </c>
      <c r="M14" s="154"/>
      <c r="N14" s="154"/>
      <c r="O14" s="154"/>
      <c r="P14" s="154"/>
      <c r="Q14" s="154"/>
      <c r="R14" s="154"/>
      <c r="S14" s="154"/>
      <c r="T14" s="154"/>
      <c r="U14" s="154"/>
      <c r="V14" s="154"/>
    </row>
    <row r="15" spans="1:22" s="131" customFormat="1" ht="19.5" customHeight="1">
      <c r="A15" s="78">
        <v>5</v>
      </c>
      <c r="B15" s="79" t="s">
        <v>27</v>
      </c>
      <c r="C15" s="152">
        <v>11</v>
      </c>
      <c r="D15" s="152">
        <v>9</v>
      </c>
      <c r="E15" s="153">
        <v>1</v>
      </c>
      <c r="F15" s="153">
        <v>1</v>
      </c>
      <c r="G15" s="153">
        <v>6</v>
      </c>
      <c r="H15" s="153">
        <v>5</v>
      </c>
      <c r="I15" s="153">
        <v>1</v>
      </c>
      <c r="J15" s="153">
        <v>1</v>
      </c>
      <c r="K15" s="153">
        <v>1</v>
      </c>
      <c r="L15" s="153">
        <v>1</v>
      </c>
      <c r="M15" s="154"/>
      <c r="N15" s="154"/>
      <c r="O15" s="154"/>
      <c r="P15" s="154"/>
      <c r="Q15" s="154"/>
      <c r="R15" s="154"/>
      <c r="S15" s="154"/>
      <c r="T15" s="154"/>
      <c r="U15" s="154"/>
      <c r="V15" s="154"/>
    </row>
    <row r="16" spans="1:22" s="131" customFormat="1" ht="19.5" customHeight="1">
      <c r="A16" s="194">
        <v>6</v>
      </c>
      <c r="B16" s="195" t="s">
        <v>28</v>
      </c>
      <c r="C16" s="152">
        <v>11</v>
      </c>
      <c r="D16" s="152">
        <v>6</v>
      </c>
      <c r="E16" s="153">
        <v>1</v>
      </c>
      <c r="F16" s="153">
        <v>1</v>
      </c>
      <c r="G16" s="153">
        <v>2</v>
      </c>
      <c r="H16" s="153">
        <v>2</v>
      </c>
      <c r="I16" s="153">
        <v>1</v>
      </c>
      <c r="J16" s="153">
        <v>1</v>
      </c>
      <c r="K16" s="153">
        <v>1</v>
      </c>
      <c r="L16" s="153">
        <v>1</v>
      </c>
      <c r="M16" s="154"/>
      <c r="N16" s="154"/>
      <c r="O16" s="154"/>
      <c r="P16" s="154"/>
      <c r="Q16" s="154"/>
      <c r="R16" s="154"/>
      <c r="S16" s="154"/>
      <c r="T16" s="154"/>
      <c r="U16" s="154"/>
      <c r="V16" s="154"/>
    </row>
    <row r="17" spans="1:22" s="131" customFormat="1" ht="19.5" customHeight="1">
      <c r="A17" s="78">
        <v>7</v>
      </c>
      <c r="B17" s="79" t="s">
        <v>29</v>
      </c>
      <c r="C17" s="152">
        <v>10</v>
      </c>
      <c r="D17" s="152">
        <v>6</v>
      </c>
      <c r="E17" s="153">
        <v>0</v>
      </c>
      <c r="F17" s="153">
        <v>1</v>
      </c>
      <c r="G17" s="153">
        <v>2</v>
      </c>
      <c r="H17" s="153">
        <v>2</v>
      </c>
      <c r="I17" s="153">
        <v>1</v>
      </c>
      <c r="J17" s="153">
        <v>1</v>
      </c>
      <c r="K17" s="153">
        <v>1</v>
      </c>
      <c r="L17" s="153">
        <v>1</v>
      </c>
      <c r="M17" s="154"/>
      <c r="N17" s="154"/>
      <c r="O17" s="154"/>
      <c r="P17" s="154"/>
      <c r="Q17" s="154"/>
      <c r="R17" s="154"/>
      <c r="S17" s="154"/>
      <c r="T17" s="154"/>
      <c r="U17" s="154"/>
      <c r="V17" s="154"/>
    </row>
    <row r="18" spans="1:22" s="131" customFormat="1" ht="19.5" customHeight="1">
      <c r="A18" s="78">
        <v>8</v>
      </c>
      <c r="B18" s="79" t="s">
        <v>30</v>
      </c>
      <c r="C18" s="152">
        <v>12</v>
      </c>
      <c r="D18" s="152">
        <v>6</v>
      </c>
      <c r="E18" s="153">
        <v>2</v>
      </c>
      <c r="F18" s="153">
        <v>2</v>
      </c>
      <c r="G18" s="153">
        <v>7</v>
      </c>
      <c r="H18" s="153">
        <v>7</v>
      </c>
      <c r="I18" s="153">
        <v>3</v>
      </c>
      <c r="J18" s="153">
        <v>3</v>
      </c>
      <c r="K18" s="153">
        <v>1</v>
      </c>
      <c r="L18" s="153">
        <v>1</v>
      </c>
      <c r="M18" s="154"/>
      <c r="N18" s="154"/>
      <c r="O18" s="154"/>
      <c r="P18" s="154"/>
      <c r="Q18" s="154"/>
      <c r="R18" s="154"/>
      <c r="S18" s="154"/>
      <c r="T18" s="154"/>
      <c r="U18" s="154"/>
      <c r="V18" s="154"/>
    </row>
    <row r="19" spans="1:22" s="131" customFormat="1" ht="19.5" customHeight="1">
      <c r="A19" s="78">
        <v>9</v>
      </c>
      <c r="B19" s="79" t="s">
        <v>31</v>
      </c>
      <c r="C19" s="152">
        <v>5</v>
      </c>
      <c r="D19" s="152">
        <v>5</v>
      </c>
      <c r="E19" s="153">
        <v>1</v>
      </c>
      <c r="F19" s="153">
        <v>1</v>
      </c>
      <c r="G19" s="153">
        <v>5</v>
      </c>
      <c r="H19" s="153">
        <v>5</v>
      </c>
      <c r="I19" s="153">
        <v>1</v>
      </c>
      <c r="J19" s="153">
        <v>1</v>
      </c>
      <c r="K19" s="153">
        <v>1</v>
      </c>
      <c r="L19" s="153">
        <v>1</v>
      </c>
      <c r="M19" s="154"/>
      <c r="N19" s="154"/>
      <c r="O19" s="154"/>
      <c r="P19" s="154"/>
      <c r="Q19" s="154"/>
      <c r="R19" s="154"/>
      <c r="S19" s="154"/>
      <c r="T19" s="154"/>
      <c r="U19" s="154"/>
      <c r="V19" s="154"/>
    </row>
    <row r="20" spans="1:22" s="131" customFormat="1" ht="19.5" customHeight="1">
      <c r="A20" s="78">
        <v>10</v>
      </c>
      <c r="B20" s="79" t="s">
        <v>32</v>
      </c>
      <c r="C20" s="152">
        <v>16</v>
      </c>
      <c r="D20" s="152">
        <v>15</v>
      </c>
      <c r="E20" s="153">
        <v>1</v>
      </c>
      <c r="F20" s="153">
        <v>1</v>
      </c>
      <c r="G20" s="153" t="s">
        <v>124</v>
      </c>
      <c r="H20" s="153" t="s">
        <v>124</v>
      </c>
      <c r="I20" s="153">
        <v>1</v>
      </c>
      <c r="J20" s="153">
        <v>1</v>
      </c>
      <c r="K20" s="153">
        <v>1</v>
      </c>
      <c r="L20" s="153">
        <v>1</v>
      </c>
      <c r="M20" s="154"/>
      <c r="N20" s="154"/>
      <c r="O20" s="154"/>
      <c r="P20" s="154"/>
      <c r="Q20" s="154"/>
      <c r="R20" s="154"/>
      <c r="S20" s="154"/>
      <c r="T20" s="154"/>
      <c r="U20" s="154"/>
      <c r="V20" s="154"/>
    </row>
    <row r="21" spans="1:22" s="131" customFormat="1" ht="19.5" customHeight="1">
      <c r="A21" s="78">
        <v>11</v>
      </c>
      <c r="B21" s="79" t="s">
        <v>33</v>
      </c>
      <c r="C21" s="152">
        <v>5</v>
      </c>
      <c r="D21" s="152">
        <v>3</v>
      </c>
      <c r="E21" s="153">
        <v>0</v>
      </c>
      <c r="F21" s="153">
        <v>0</v>
      </c>
      <c r="G21" s="153">
        <v>2</v>
      </c>
      <c r="H21" s="153">
        <v>2</v>
      </c>
      <c r="I21" s="153">
        <v>1</v>
      </c>
      <c r="J21" s="153">
        <v>1</v>
      </c>
      <c r="K21" s="153">
        <v>1</v>
      </c>
      <c r="L21" s="153">
        <v>1</v>
      </c>
      <c r="M21" s="154"/>
      <c r="N21" s="154"/>
      <c r="O21" s="154"/>
      <c r="P21" s="154"/>
      <c r="Q21" s="154"/>
      <c r="R21" s="154"/>
      <c r="S21" s="154"/>
      <c r="T21" s="154"/>
      <c r="U21" s="154"/>
      <c r="V21" s="154"/>
    </row>
    <row r="22" spans="1:22" s="131" customFormat="1" ht="19.5" customHeight="1">
      <c r="A22" s="78">
        <v>12</v>
      </c>
      <c r="B22" s="79" t="s">
        <v>34</v>
      </c>
      <c r="C22" s="152">
        <v>12</v>
      </c>
      <c r="D22" s="152">
        <v>6</v>
      </c>
      <c r="E22" s="153">
        <v>1</v>
      </c>
      <c r="F22" s="153">
        <v>1</v>
      </c>
      <c r="G22" s="153">
        <v>2</v>
      </c>
      <c r="H22" s="153">
        <v>2</v>
      </c>
      <c r="I22" s="153">
        <v>1</v>
      </c>
      <c r="J22" s="153">
        <v>1</v>
      </c>
      <c r="K22" s="153">
        <v>1</v>
      </c>
      <c r="L22" s="153">
        <v>1</v>
      </c>
      <c r="M22" s="154"/>
      <c r="N22" s="154"/>
      <c r="O22" s="154"/>
      <c r="P22" s="154"/>
      <c r="Q22" s="154"/>
      <c r="R22" s="154"/>
      <c r="S22" s="154"/>
      <c r="T22" s="154"/>
      <c r="U22" s="154"/>
      <c r="V22" s="154"/>
    </row>
    <row r="23" spans="1:22" s="131" customFormat="1" ht="19.5" customHeight="1">
      <c r="A23" s="78">
        <v>13</v>
      </c>
      <c r="B23" s="79" t="s">
        <v>35</v>
      </c>
      <c r="C23" s="152">
        <v>14</v>
      </c>
      <c r="D23" s="152">
        <v>11</v>
      </c>
      <c r="E23" s="205">
        <v>0</v>
      </c>
      <c r="F23" s="205">
        <v>0</v>
      </c>
      <c r="G23" s="205">
        <v>2</v>
      </c>
      <c r="H23" s="205">
        <v>2</v>
      </c>
      <c r="I23" s="153">
        <v>1</v>
      </c>
      <c r="J23" s="153">
        <v>1</v>
      </c>
      <c r="K23" s="153">
        <v>1</v>
      </c>
      <c r="L23" s="205">
        <v>1</v>
      </c>
      <c r="M23" s="154"/>
      <c r="N23" s="154"/>
      <c r="O23" s="154"/>
      <c r="P23" s="154"/>
      <c r="Q23" s="154"/>
      <c r="R23" s="154"/>
      <c r="S23" s="154"/>
      <c r="T23" s="154"/>
      <c r="U23" s="154"/>
      <c r="V23" s="154"/>
    </row>
    <row r="24" spans="1:22" s="115" customFormat="1" ht="19.5" customHeight="1">
      <c r="A24" s="114"/>
      <c r="B24" s="113" t="s">
        <v>36</v>
      </c>
      <c r="C24" s="144">
        <f>SUM(C11:C23)</f>
        <v>146</v>
      </c>
      <c r="D24" s="144">
        <f aca="true" t="shared" si="0" ref="D24:L24">SUM(D11:D23)</f>
        <v>102</v>
      </c>
      <c r="E24" s="144">
        <f t="shared" si="0"/>
        <v>11</v>
      </c>
      <c r="F24" s="144">
        <f t="shared" si="0"/>
        <v>12</v>
      </c>
      <c r="G24" s="144">
        <f t="shared" si="0"/>
        <v>44</v>
      </c>
      <c r="H24" s="144">
        <f t="shared" si="0"/>
        <v>42</v>
      </c>
      <c r="I24" s="144">
        <f t="shared" si="0"/>
        <v>15</v>
      </c>
      <c r="J24" s="144">
        <f t="shared" si="0"/>
        <v>15</v>
      </c>
      <c r="K24" s="144">
        <f t="shared" si="0"/>
        <v>13</v>
      </c>
      <c r="L24" s="144">
        <f t="shared" si="0"/>
        <v>13</v>
      </c>
      <c r="M24" s="144">
        <v>2</v>
      </c>
      <c r="N24" s="144">
        <v>2</v>
      </c>
      <c r="O24" s="144">
        <v>2</v>
      </c>
      <c r="P24" s="144">
        <v>2</v>
      </c>
      <c r="Q24" s="144">
        <v>1</v>
      </c>
      <c r="R24" s="144">
        <v>1</v>
      </c>
      <c r="S24" s="144">
        <v>1</v>
      </c>
      <c r="T24" s="144">
        <v>1</v>
      </c>
      <c r="U24" s="144">
        <v>1</v>
      </c>
      <c r="V24" s="144">
        <v>1</v>
      </c>
    </row>
    <row r="25" spans="9:11" ht="13.5">
      <c r="I25" s="263"/>
      <c r="J25" s="263"/>
      <c r="K25" s="263"/>
    </row>
    <row r="26" spans="9:11" ht="12.75">
      <c r="I26" s="261"/>
      <c r="J26" s="261"/>
      <c r="K26" s="261"/>
    </row>
    <row r="27" spans="9:11" ht="12.75">
      <c r="I27" s="109"/>
      <c r="J27" s="108"/>
      <c r="K27" s="109"/>
    </row>
    <row r="28" spans="9:11" ht="12.75">
      <c r="I28" s="261"/>
      <c r="J28" s="261"/>
      <c r="K28" s="261"/>
    </row>
    <row r="29" spans="9:11" ht="12.75">
      <c r="I29" s="261"/>
      <c r="J29" s="261"/>
      <c r="K29" s="261"/>
    </row>
  </sheetData>
  <sheetProtection/>
  <mergeCells count="21">
    <mergeCell ref="U8:V8"/>
    <mergeCell ref="A2:V2"/>
    <mergeCell ref="A4:V4"/>
    <mergeCell ref="M7:V7"/>
    <mergeCell ref="A7:A9"/>
    <mergeCell ref="B7:B9"/>
    <mergeCell ref="E7:L7"/>
    <mergeCell ref="K8:L8"/>
    <mergeCell ref="C7:D7"/>
    <mergeCell ref="C8:D8"/>
    <mergeCell ref="I28:K28"/>
    <mergeCell ref="E8:F8"/>
    <mergeCell ref="G8:H8"/>
    <mergeCell ref="I8:J8"/>
    <mergeCell ref="I26:K26"/>
    <mergeCell ref="I29:K29"/>
    <mergeCell ref="S8:T8"/>
    <mergeCell ref="O8:P8"/>
    <mergeCell ref="Q8:R8"/>
    <mergeCell ref="M8:N8"/>
    <mergeCell ref="I25:K25"/>
  </mergeCells>
  <printOptions horizontalCentered="1"/>
  <pageMargins left="0.5" right="0.5" top="0.5" bottom="0.5" header="0.5" footer="0.5"/>
  <pageSetup horizontalDpi="300" verticalDpi="3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7"/>
  <sheetViews>
    <sheetView zoomScale="85" zoomScaleNormal="85" zoomScalePageLayoutView="0" workbookViewId="0" topLeftCell="N5">
      <selection activeCell="C24" sqref="C24:Z24"/>
    </sheetView>
  </sheetViews>
  <sheetFormatPr defaultColWidth="9.140625" defaultRowHeight="15"/>
  <cols>
    <col min="1" max="1" width="6.7109375" style="110" customWidth="1"/>
    <col min="2" max="2" width="19.00390625" style="110" customWidth="1"/>
    <col min="3" max="4" width="7.421875" style="117" customWidth="1"/>
    <col min="5" max="25" width="6.7109375" style="117" customWidth="1"/>
    <col min="26" max="26" width="7.7109375" style="117" customWidth="1"/>
    <col min="27" max="27" width="9.140625" style="110" hidden="1" customWidth="1"/>
    <col min="28" max="16384" width="9.140625" style="110" customWidth="1"/>
  </cols>
  <sheetData>
    <row r="1" spans="11:26" ht="12" customHeight="1">
      <c r="K1" s="269"/>
      <c r="L1" s="269"/>
      <c r="M1" s="118"/>
      <c r="N1" s="118"/>
      <c r="O1" s="118"/>
      <c r="P1" s="118"/>
      <c r="Q1" s="118"/>
      <c r="R1" s="118"/>
      <c r="S1" s="118"/>
      <c r="T1" s="118"/>
      <c r="U1" s="118"/>
      <c r="V1" s="118"/>
      <c r="X1" s="119"/>
      <c r="Y1" s="110"/>
      <c r="Z1" s="126" t="s">
        <v>107</v>
      </c>
    </row>
    <row r="2" spans="1:26" s="103" customFormat="1" ht="18.75" customHeight="1">
      <c r="A2" s="267" t="s">
        <v>90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</row>
    <row r="3" spans="1:26" s="103" customFormat="1" ht="6.75" customHeight="1">
      <c r="A3" s="104"/>
      <c r="B3" s="104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1"/>
      <c r="X3" s="121"/>
      <c r="Y3" s="121"/>
      <c r="Z3" s="121"/>
    </row>
    <row r="4" spans="1:26" s="103" customFormat="1" ht="21" customHeight="1">
      <c r="A4" s="268" t="s">
        <v>123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</row>
    <row r="5" spans="1:26" ht="18" customHeight="1">
      <c r="A5" s="69" t="s">
        <v>39</v>
      </c>
      <c r="B5" s="112"/>
      <c r="C5" s="122"/>
      <c r="D5" s="122"/>
      <c r="E5" s="122"/>
      <c r="F5" s="122"/>
      <c r="G5" s="122"/>
      <c r="H5" s="122"/>
      <c r="I5" s="122"/>
      <c r="X5" s="282"/>
      <c r="Y5" s="282"/>
      <c r="Z5" s="282"/>
    </row>
    <row r="6" spans="1:26" ht="18" customHeight="1">
      <c r="A6" s="111"/>
      <c r="B6" s="111"/>
      <c r="C6" s="122"/>
      <c r="D6" s="122"/>
      <c r="E6" s="122"/>
      <c r="F6" s="122"/>
      <c r="G6" s="122"/>
      <c r="H6" s="122"/>
      <c r="I6" s="122"/>
      <c r="X6" s="123"/>
      <c r="Y6" s="123"/>
      <c r="Z6" s="123"/>
    </row>
    <row r="7" spans="1:26" s="133" customFormat="1" ht="30.75" customHeight="1">
      <c r="A7" s="276" t="s">
        <v>91</v>
      </c>
      <c r="B7" s="276" t="s">
        <v>92</v>
      </c>
      <c r="C7" s="279" t="s">
        <v>93</v>
      </c>
      <c r="D7" s="280"/>
      <c r="E7" s="281" t="s">
        <v>94</v>
      </c>
      <c r="F7" s="281"/>
      <c r="G7" s="281"/>
      <c r="H7" s="281"/>
      <c r="I7" s="281"/>
      <c r="J7" s="281"/>
      <c r="K7" s="281"/>
      <c r="L7" s="281"/>
      <c r="M7" s="274" t="s">
        <v>108</v>
      </c>
      <c r="N7" s="275"/>
      <c r="O7" s="275"/>
      <c r="P7" s="275"/>
      <c r="Q7" s="275"/>
      <c r="R7" s="275"/>
      <c r="S7" s="275"/>
      <c r="T7" s="275"/>
      <c r="U7" s="275"/>
      <c r="V7" s="275"/>
      <c r="W7" s="273" t="s">
        <v>95</v>
      </c>
      <c r="X7" s="273"/>
      <c r="Y7" s="273" t="s">
        <v>96</v>
      </c>
      <c r="Z7" s="273"/>
    </row>
    <row r="8" spans="1:26" s="133" customFormat="1" ht="39.75" customHeight="1">
      <c r="A8" s="277"/>
      <c r="B8" s="277"/>
      <c r="C8" s="283" t="s">
        <v>97</v>
      </c>
      <c r="D8" s="284"/>
      <c r="E8" s="270" t="s">
        <v>98</v>
      </c>
      <c r="F8" s="270"/>
      <c r="G8" s="270" t="s">
        <v>99</v>
      </c>
      <c r="H8" s="270"/>
      <c r="I8" s="270" t="s">
        <v>100</v>
      </c>
      <c r="J8" s="270"/>
      <c r="K8" s="270" t="s">
        <v>101</v>
      </c>
      <c r="L8" s="270"/>
      <c r="M8" s="271" t="s">
        <v>109</v>
      </c>
      <c r="N8" s="271"/>
      <c r="O8" s="271" t="s">
        <v>110</v>
      </c>
      <c r="P8" s="271"/>
      <c r="Q8" s="271" t="s">
        <v>111</v>
      </c>
      <c r="R8" s="271"/>
      <c r="S8" s="271" t="s">
        <v>112</v>
      </c>
      <c r="T8" s="271"/>
      <c r="U8" s="271" t="s">
        <v>113</v>
      </c>
      <c r="V8" s="272"/>
      <c r="W8" s="273"/>
      <c r="X8" s="273"/>
      <c r="Y8" s="273"/>
      <c r="Z8" s="273"/>
    </row>
    <row r="9" spans="1:26" s="133" customFormat="1" ht="25.5" customHeight="1">
      <c r="A9" s="278"/>
      <c r="B9" s="278"/>
      <c r="C9" s="134" t="s">
        <v>104</v>
      </c>
      <c r="D9" s="134" t="s">
        <v>105</v>
      </c>
      <c r="E9" s="135" t="s">
        <v>104</v>
      </c>
      <c r="F9" s="135" t="s">
        <v>105</v>
      </c>
      <c r="G9" s="135" t="s">
        <v>104</v>
      </c>
      <c r="H9" s="135" t="s">
        <v>105</v>
      </c>
      <c r="I9" s="135" t="s">
        <v>104</v>
      </c>
      <c r="J9" s="135" t="s">
        <v>105</v>
      </c>
      <c r="K9" s="135" t="s">
        <v>104</v>
      </c>
      <c r="L9" s="135" t="s">
        <v>105</v>
      </c>
      <c r="M9" s="136" t="s">
        <v>104</v>
      </c>
      <c r="N9" s="136" t="s">
        <v>105</v>
      </c>
      <c r="O9" s="136" t="s">
        <v>104</v>
      </c>
      <c r="P9" s="136" t="s">
        <v>105</v>
      </c>
      <c r="Q9" s="136" t="s">
        <v>104</v>
      </c>
      <c r="R9" s="136" t="s">
        <v>105</v>
      </c>
      <c r="S9" s="136" t="s">
        <v>104</v>
      </c>
      <c r="T9" s="136" t="s">
        <v>105</v>
      </c>
      <c r="U9" s="136" t="s">
        <v>104</v>
      </c>
      <c r="V9" s="136" t="s">
        <v>105</v>
      </c>
      <c r="W9" s="132" t="s">
        <v>104</v>
      </c>
      <c r="X9" s="132" t="s">
        <v>105</v>
      </c>
      <c r="Y9" s="132" t="s">
        <v>104</v>
      </c>
      <c r="Z9" s="132" t="s">
        <v>105</v>
      </c>
    </row>
    <row r="10" spans="1:26" s="139" customFormat="1" ht="19.5" customHeight="1">
      <c r="A10" s="137">
        <v>1</v>
      </c>
      <c r="B10" s="137">
        <v>2</v>
      </c>
      <c r="C10" s="137">
        <v>3</v>
      </c>
      <c r="D10" s="137">
        <v>4</v>
      </c>
      <c r="E10" s="138">
        <v>5</v>
      </c>
      <c r="F10" s="138">
        <v>6</v>
      </c>
      <c r="G10" s="138">
        <v>7</v>
      </c>
      <c r="H10" s="138">
        <v>8</v>
      </c>
      <c r="I10" s="138">
        <v>9</v>
      </c>
      <c r="J10" s="138">
        <v>10</v>
      </c>
      <c r="K10" s="138">
        <v>11</v>
      </c>
      <c r="L10" s="138">
        <v>12</v>
      </c>
      <c r="M10" s="138">
        <v>13</v>
      </c>
      <c r="N10" s="138">
        <v>14</v>
      </c>
      <c r="O10" s="138">
        <v>15</v>
      </c>
      <c r="P10" s="138">
        <v>16</v>
      </c>
      <c r="Q10" s="138">
        <v>17</v>
      </c>
      <c r="R10" s="138">
        <v>18</v>
      </c>
      <c r="S10" s="138">
        <v>19</v>
      </c>
      <c r="T10" s="138">
        <v>20</v>
      </c>
      <c r="U10" s="138">
        <v>21</v>
      </c>
      <c r="V10" s="138">
        <v>22</v>
      </c>
      <c r="W10" s="138">
        <v>23</v>
      </c>
      <c r="X10" s="138">
        <v>24</v>
      </c>
      <c r="Y10" s="138">
        <v>25</v>
      </c>
      <c r="Z10" s="138">
        <v>26</v>
      </c>
    </row>
    <row r="11" spans="1:26" s="131" customFormat="1" ht="19.5" customHeight="1">
      <c r="A11" s="78">
        <v>1</v>
      </c>
      <c r="B11" s="79" t="s">
        <v>23</v>
      </c>
      <c r="C11" s="146">
        <v>7</v>
      </c>
      <c r="D11" s="146">
        <v>0</v>
      </c>
      <c r="E11" s="147">
        <v>1</v>
      </c>
      <c r="F11" s="147">
        <v>0</v>
      </c>
      <c r="G11" s="147">
        <v>7</v>
      </c>
      <c r="H11" s="147">
        <v>0</v>
      </c>
      <c r="I11" s="147">
        <v>1</v>
      </c>
      <c r="J11" s="147">
        <v>0</v>
      </c>
      <c r="K11" s="147">
        <v>1</v>
      </c>
      <c r="L11" s="147">
        <v>0</v>
      </c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9">
        <v>0</v>
      </c>
      <c r="X11" s="149">
        <v>0</v>
      </c>
      <c r="Y11" s="149">
        <v>0</v>
      </c>
      <c r="Z11" s="149">
        <v>0</v>
      </c>
    </row>
    <row r="12" spans="1:26" s="131" customFormat="1" ht="19.5" customHeight="1">
      <c r="A12" s="78">
        <v>2</v>
      </c>
      <c r="B12" s="79" t="s">
        <v>24</v>
      </c>
      <c r="C12" s="146">
        <v>8</v>
      </c>
      <c r="D12" s="146">
        <v>0</v>
      </c>
      <c r="E12" s="147">
        <v>1</v>
      </c>
      <c r="F12" s="147">
        <v>1</v>
      </c>
      <c r="G12" s="147">
        <v>5</v>
      </c>
      <c r="H12" s="147">
        <v>5</v>
      </c>
      <c r="I12" s="147">
        <v>0</v>
      </c>
      <c r="J12" s="147">
        <v>1</v>
      </c>
      <c r="K12" s="147">
        <v>0</v>
      </c>
      <c r="L12" s="147">
        <v>1</v>
      </c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9">
        <v>55</v>
      </c>
      <c r="X12" s="149">
        <v>33</v>
      </c>
      <c r="Y12" s="149">
        <v>0</v>
      </c>
      <c r="Z12" s="149">
        <v>0</v>
      </c>
    </row>
    <row r="13" spans="1:26" s="131" customFormat="1" ht="19.5" customHeight="1">
      <c r="A13" s="78">
        <v>3</v>
      </c>
      <c r="B13" s="79" t="s">
        <v>25</v>
      </c>
      <c r="C13" s="146">
        <v>11</v>
      </c>
      <c r="D13" s="146">
        <v>0</v>
      </c>
      <c r="E13" s="147">
        <v>2</v>
      </c>
      <c r="F13" s="147">
        <v>1</v>
      </c>
      <c r="G13" s="147">
        <v>1</v>
      </c>
      <c r="H13" s="147">
        <v>1</v>
      </c>
      <c r="I13" s="147">
        <v>1</v>
      </c>
      <c r="J13" s="147">
        <v>1</v>
      </c>
      <c r="K13" s="147">
        <v>1</v>
      </c>
      <c r="L13" s="147">
        <v>1</v>
      </c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9">
        <v>291</v>
      </c>
      <c r="X13" s="149">
        <v>291</v>
      </c>
      <c r="Y13" s="149">
        <v>17</v>
      </c>
      <c r="Z13" s="149">
        <v>17</v>
      </c>
    </row>
    <row r="14" spans="1:26" s="131" customFormat="1" ht="19.5" customHeight="1">
      <c r="A14" s="78">
        <v>4</v>
      </c>
      <c r="B14" s="79" t="s">
        <v>26</v>
      </c>
      <c r="C14" s="146">
        <v>9</v>
      </c>
      <c r="D14" s="146">
        <v>0</v>
      </c>
      <c r="E14" s="147">
        <v>1</v>
      </c>
      <c r="F14" s="147">
        <v>0</v>
      </c>
      <c r="G14" s="147">
        <v>2</v>
      </c>
      <c r="H14" s="147">
        <v>2</v>
      </c>
      <c r="I14" s="147">
        <v>1</v>
      </c>
      <c r="J14" s="147">
        <v>1</v>
      </c>
      <c r="K14" s="147">
        <v>1</v>
      </c>
      <c r="L14" s="147">
        <v>1</v>
      </c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9">
        <v>213</v>
      </c>
      <c r="X14" s="149">
        <v>204</v>
      </c>
      <c r="Y14" s="149">
        <v>0</v>
      </c>
      <c r="Z14" s="149">
        <v>0</v>
      </c>
    </row>
    <row r="15" spans="1:26" s="131" customFormat="1" ht="19.5" customHeight="1">
      <c r="A15" s="78">
        <v>5</v>
      </c>
      <c r="B15" s="79" t="s">
        <v>27</v>
      </c>
      <c r="C15" s="146">
        <v>9</v>
      </c>
      <c r="D15" s="146">
        <v>0</v>
      </c>
      <c r="E15" s="147">
        <v>1</v>
      </c>
      <c r="F15" s="147">
        <v>0</v>
      </c>
      <c r="G15" s="147">
        <v>5</v>
      </c>
      <c r="H15" s="147">
        <v>2</v>
      </c>
      <c r="I15" s="147">
        <v>1</v>
      </c>
      <c r="J15" s="147">
        <v>0</v>
      </c>
      <c r="K15" s="147">
        <v>1</v>
      </c>
      <c r="L15" s="147">
        <v>1</v>
      </c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9">
        <v>0</v>
      </c>
      <c r="X15" s="149">
        <v>0</v>
      </c>
      <c r="Y15" s="149">
        <v>0</v>
      </c>
      <c r="Z15" s="149">
        <v>0</v>
      </c>
    </row>
    <row r="16" spans="1:26" s="131" customFormat="1" ht="19.5" customHeight="1">
      <c r="A16" s="194">
        <v>6</v>
      </c>
      <c r="B16" s="195" t="s">
        <v>28</v>
      </c>
      <c r="C16" s="146">
        <v>6</v>
      </c>
      <c r="D16" s="146">
        <v>0</v>
      </c>
      <c r="E16" s="147">
        <v>1</v>
      </c>
      <c r="F16" s="147">
        <v>1</v>
      </c>
      <c r="G16" s="147">
        <v>2</v>
      </c>
      <c r="H16" s="147">
        <v>2</v>
      </c>
      <c r="I16" s="147">
        <v>1</v>
      </c>
      <c r="J16" s="147">
        <v>1</v>
      </c>
      <c r="K16" s="147">
        <v>1</v>
      </c>
      <c r="L16" s="147">
        <v>0</v>
      </c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9">
        <v>0</v>
      </c>
      <c r="X16" s="149">
        <v>0</v>
      </c>
      <c r="Y16" s="149">
        <v>0</v>
      </c>
      <c r="Z16" s="149">
        <v>0</v>
      </c>
    </row>
    <row r="17" spans="1:26" s="131" customFormat="1" ht="19.5" customHeight="1">
      <c r="A17" s="78">
        <v>7</v>
      </c>
      <c r="B17" s="79" t="s">
        <v>29</v>
      </c>
      <c r="C17" s="146">
        <v>6</v>
      </c>
      <c r="D17" s="146">
        <v>0</v>
      </c>
      <c r="E17" s="147">
        <v>1</v>
      </c>
      <c r="F17" s="147">
        <v>1</v>
      </c>
      <c r="G17" s="147">
        <v>2</v>
      </c>
      <c r="H17" s="147">
        <v>2</v>
      </c>
      <c r="I17" s="147">
        <v>1</v>
      </c>
      <c r="J17" s="147">
        <v>1</v>
      </c>
      <c r="K17" s="147">
        <v>1</v>
      </c>
      <c r="L17" s="149">
        <v>1</v>
      </c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9"/>
      <c r="X17" s="149"/>
      <c r="Y17" s="149"/>
      <c r="Z17" s="149"/>
    </row>
    <row r="18" spans="1:26" s="131" customFormat="1" ht="19.5" customHeight="1">
      <c r="A18" s="78">
        <v>8</v>
      </c>
      <c r="B18" s="79" t="s">
        <v>30</v>
      </c>
      <c r="C18" s="146">
        <v>6</v>
      </c>
      <c r="D18" s="146">
        <v>0</v>
      </c>
      <c r="E18" s="147">
        <v>2</v>
      </c>
      <c r="F18" s="147">
        <v>2</v>
      </c>
      <c r="G18" s="147">
        <v>7</v>
      </c>
      <c r="H18" s="147">
        <v>7</v>
      </c>
      <c r="I18" s="147">
        <v>3</v>
      </c>
      <c r="J18" s="147">
        <v>3</v>
      </c>
      <c r="K18" s="147">
        <v>1</v>
      </c>
      <c r="L18" s="149">
        <v>1</v>
      </c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9">
        <v>202</v>
      </c>
      <c r="X18" s="149">
        <v>202</v>
      </c>
      <c r="Y18" s="149">
        <v>573</v>
      </c>
      <c r="Z18" s="149">
        <v>0</v>
      </c>
    </row>
    <row r="19" spans="1:26" s="131" customFormat="1" ht="19.5" customHeight="1">
      <c r="A19" s="78">
        <v>9</v>
      </c>
      <c r="B19" s="79" t="s">
        <v>31</v>
      </c>
      <c r="C19" s="146">
        <v>5</v>
      </c>
      <c r="D19" s="146">
        <v>0</v>
      </c>
      <c r="E19" s="147">
        <v>1</v>
      </c>
      <c r="F19" s="147">
        <v>1</v>
      </c>
      <c r="G19" s="147">
        <v>5</v>
      </c>
      <c r="H19" s="147">
        <v>5</v>
      </c>
      <c r="I19" s="147">
        <v>1</v>
      </c>
      <c r="J19" s="147">
        <v>1</v>
      </c>
      <c r="K19" s="147">
        <v>1</v>
      </c>
      <c r="L19" s="149">
        <v>1</v>
      </c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9">
        <v>85</v>
      </c>
      <c r="X19" s="149">
        <v>85</v>
      </c>
      <c r="Y19" s="149">
        <v>0</v>
      </c>
      <c r="Z19" s="149">
        <v>0</v>
      </c>
    </row>
    <row r="20" spans="1:26" s="131" customFormat="1" ht="19.5" customHeight="1">
      <c r="A20" s="78">
        <v>10</v>
      </c>
      <c r="B20" s="79" t="s">
        <v>32</v>
      </c>
      <c r="C20" s="146">
        <v>15</v>
      </c>
      <c r="D20" s="146">
        <v>0</v>
      </c>
      <c r="E20" s="147">
        <v>0</v>
      </c>
      <c r="F20" s="147">
        <v>1</v>
      </c>
      <c r="G20" s="147" t="s">
        <v>125</v>
      </c>
      <c r="H20" s="147">
        <v>1</v>
      </c>
      <c r="I20" s="147">
        <v>0</v>
      </c>
      <c r="J20" s="147">
        <v>1</v>
      </c>
      <c r="K20" s="147">
        <v>0</v>
      </c>
      <c r="L20" s="203">
        <v>4</v>
      </c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9"/>
      <c r="X20" s="149"/>
      <c r="Y20" s="149"/>
      <c r="Z20" s="149"/>
    </row>
    <row r="21" spans="1:26" s="131" customFormat="1" ht="19.5" customHeight="1">
      <c r="A21" s="78">
        <v>11</v>
      </c>
      <c r="B21" s="79" t="s">
        <v>33</v>
      </c>
      <c r="C21" s="146">
        <v>3</v>
      </c>
      <c r="D21" s="146">
        <v>0</v>
      </c>
      <c r="E21" s="147">
        <v>0</v>
      </c>
      <c r="F21" s="147">
        <v>0</v>
      </c>
      <c r="G21" s="147">
        <v>2</v>
      </c>
      <c r="H21" s="147">
        <v>0</v>
      </c>
      <c r="I21" s="147">
        <v>1</v>
      </c>
      <c r="J21" s="147">
        <v>1</v>
      </c>
      <c r="K21" s="147">
        <v>1</v>
      </c>
      <c r="L21" s="149">
        <v>1</v>
      </c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9">
        <v>89</v>
      </c>
      <c r="X21" s="149">
        <v>0</v>
      </c>
      <c r="Y21" s="149">
        <v>512</v>
      </c>
      <c r="Z21" s="149">
        <v>0</v>
      </c>
    </row>
    <row r="22" spans="1:26" ht="19.5" customHeight="1">
      <c r="A22" s="101">
        <v>12</v>
      </c>
      <c r="B22" s="102" t="s">
        <v>34</v>
      </c>
      <c r="C22" s="146">
        <v>6</v>
      </c>
      <c r="D22" s="146">
        <v>0</v>
      </c>
      <c r="E22" s="181">
        <v>1</v>
      </c>
      <c r="F22" s="181">
        <v>1</v>
      </c>
      <c r="G22" s="181">
        <v>2</v>
      </c>
      <c r="H22" s="181">
        <v>0</v>
      </c>
      <c r="I22" s="181">
        <v>0</v>
      </c>
      <c r="J22" s="181">
        <v>1</v>
      </c>
      <c r="K22" s="181">
        <v>0</v>
      </c>
      <c r="L22" s="183">
        <v>1</v>
      </c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3">
        <v>222</v>
      </c>
      <c r="X22" s="183">
        <v>222</v>
      </c>
      <c r="Y22" s="183">
        <v>3460</v>
      </c>
      <c r="Z22" s="183">
        <v>36160</v>
      </c>
    </row>
    <row r="23" spans="1:26" s="131" customFormat="1" ht="19.5" customHeight="1">
      <c r="A23" s="78">
        <v>13</v>
      </c>
      <c r="B23" s="79" t="s">
        <v>35</v>
      </c>
      <c r="C23" s="146">
        <v>11</v>
      </c>
      <c r="D23" s="146">
        <v>0</v>
      </c>
      <c r="E23" s="149">
        <v>1</v>
      </c>
      <c r="F23" s="149">
        <v>1</v>
      </c>
      <c r="G23" s="149">
        <v>1</v>
      </c>
      <c r="H23" s="149">
        <v>1</v>
      </c>
      <c r="I23" s="147">
        <v>1</v>
      </c>
      <c r="J23" s="147">
        <v>1</v>
      </c>
      <c r="K23" s="147">
        <v>1</v>
      </c>
      <c r="L23" s="149">
        <v>1</v>
      </c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147"/>
      <c r="X23" s="147"/>
      <c r="Y23" s="149"/>
      <c r="Z23" s="149"/>
    </row>
    <row r="24" spans="1:27" s="118" customFormat="1" ht="19.5" customHeight="1">
      <c r="A24" s="127"/>
      <c r="B24" s="127" t="s">
        <v>36</v>
      </c>
      <c r="C24" s="130">
        <f>SUM(C11:C23)</f>
        <v>102</v>
      </c>
      <c r="D24" s="130">
        <f>SUM(D11:D23)</f>
        <v>0</v>
      </c>
      <c r="E24" s="128">
        <f>SUM(E11:E23)</f>
        <v>13</v>
      </c>
      <c r="F24" s="128">
        <f aca="true" t="shared" si="0" ref="F24:L24">SUM(F11:F23)</f>
        <v>10</v>
      </c>
      <c r="G24" s="128">
        <f t="shared" si="0"/>
        <v>41</v>
      </c>
      <c r="H24" s="128">
        <f t="shared" si="0"/>
        <v>28</v>
      </c>
      <c r="I24" s="128">
        <f t="shared" si="0"/>
        <v>12</v>
      </c>
      <c r="J24" s="128">
        <f t="shared" si="0"/>
        <v>13</v>
      </c>
      <c r="K24" s="128">
        <f t="shared" si="0"/>
        <v>10</v>
      </c>
      <c r="L24" s="128">
        <f t="shared" si="0"/>
        <v>14</v>
      </c>
      <c r="M24" s="129">
        <f>SUM(M11:M23)</f>
        <v>0</v>
      </c>
      <c r="N24" s="129">
        <f aca="true" t="shared" si="1" ref="N24:Z24">SUM(N11:N23)</f>
        <v>0</v>
      </c>
      <c r="O24" s="129">
        <f t="shared" si="1"/>
        <v>0</v>
      </c>
      <c r="P24" s="129">
        <f t="shared" si="1"/>
        <v>0</v>
      </c>
      <c r="Q24" s="129">
        <f t="shared" si="1"/>
        <v>0</v>
      </c>
      <c r="R24" s="129">
        <f t="shared" si="1"/>
        <v>0</v>
      </c>
      <c r="S24" s="129">
        <f t="shared" si="1"/>
        <v>0</v>
      </c>
      <c r="T24" s="129">
        <f t="shared" si="1"/>
        <v>0</v>
      </c>
      <c r="U24" s="129">
        <f t="shared" si="1"/>
        <v>0</v>
      </c>
      <c r="V24" s="129">
        <f t="shared" si="1"/>
        <v>0</v>
      </c>
      <c r="W24" s="129">
        <f>SUM(W11:W23)</f>
        <v>1157</v>
      </c>
      <c r="X24" s="129">
        <f t="shared" si="1"/>
        <v>1037</v>
      </c>
      <c r="Y24" s="129">
        <f t="shared" si="1"/>
        <v>4562</v>
      </c>
      <c r="Z24" s="129">
        <f t="shared" si="1"/>
        <v>36177</v>
      </c>
      <c r="AA24" s="129">
        <v>0</v>
      </c>
    </row>
    <row r="25" spans="12:24" ht="15"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</row>
    <row r="26" ht="15">
      <c r="X26" s="124"/>
    </row>
    <row r="27" spans="13:22" ht="15">
      <c r="M27" s="125"/>
      <c r="N27" s="125"/>
      <c r="O27" s="125"/>
      <c r="P27" s="125"/>
      <c r="Q27" s="125"/>
      <c r="R27" s="125"/>
      <c r="S27" s="125"/>
      <c r="T27" s="125"/>
      <c r="U27" s="125"/>
      <c r="V27" s="125"/>
    </row>
  </sheetData>
  <sheetProtection/>
  <mergeCells count="21">
    <mergeCell ref="G8:H8"/>
    <mergeCell ref="A2:Z2"/>
    <mergeCell ref="A4:Z4"/>
    <mergeCell ref="A7:A9"/>
    <mergeCell ref="B7:B9"/>
    <mergeCell ref="C7:D7"/>
    <mergeCell ref="E7:L7"/>
    <mergeCell ref="X5:Z5"/>
    <mergeCell ref="I8:J8"/>
    <mergeCell ref="C8:D8"/>
    <mergeCell ref="E8:F8"/>
    <mergeCell ref="K1:L1"/>
    <mergeCell ref="K8:L8"/>
    <mergeCell ref="U8:V8"/>
    <mergeCell ref="W7:X8"/>
    <mergeCell ref="Y7:Z8"/>
    <mergeCell ref="S8:T8"/>
    <mergeCell ref="M7:V7"/>
    <mergeCell ref="M8:N8"/>
    <mergeCell ref="O8:P8"/>
    <mergeCell ref="Q8:R8"/>
  </mergeCells>
  <printOptions horizontalCentered="1"/>
  <pageMargins left="0.5" right="0.25" top="0.75" bottom="0.75" header="0.5" footer="0.5"/>
  <pageSetup horizontalDpi="300" verticalDpi="300" orientation="landscape" paperSize="9" scale="73" r:id="rId1"/>
  <colBreaks count="1" manualBreakCount="1">
    <brk id="2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N.R.E.G.S.4</cp:lastModifiedBy>
  <cp:lastPrinted>2008-08-06T08:16:43Z</cp:lastPrinted>
  <dcterms:created xsi:type="dcterms:W3CDTF">2008-06-03T10:00:46Z</dcterms:created>
  <dcterms:modified xsi:type="dcterms:W3CDTF">2008-08-22T11:18:47Z</dcterms:modified>
  <cp:category/>
  <cp:version/>
  <cp:contentType/>
  <cp:contentStatus/>
</cp:coreProperties>
</file>